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БЩИЙ ДОСТУП\Цены\2025\транспорт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E103" i="1"/>
  <c r="D102" i="1"/>
  <c r="E102" i="1" s="1"/>
  <c r="D101" i="1" l="1"/>
  <c r="E101" i="1" s="1"/>
  <c r="D100" i="1"/>
  <c r="E100" i="1" s="1"/>
  <c r="D99" i="1" l="1"/>
  <c r="E99" i="1" s="1"/>
  <c r="D98" i="1"/>
  <c r="E98" i="1" s="1"/>
  <c r="D97" i="1"/>
  <c r="E97" i="1" s="1"/>
  <c r="D96" i="1"/>
  <c r="E96" i="1" s="1"/>
  <c r="D95" i="1"/>
  <c r="E95" i="1" s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4" i="1"/>
  <c r="D84" i="1"/>
  <c r="E83" i="1"/>
  <c r="D83" i="1"/>
  <c r="E82" i="1"/>
  <c r="D82" i="1"/>
  <c r="E81" i="1"/>
  <c r="D81" i="1"/>
  <c r="E80" i="1"/>
  <c r="D80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</calcChain>
</file>

<file path=xl/sharedStrings.xml><?xml version="1.0" encoding="utf-8"?>
<sst xmlns="http://schemas.openxmlformats.org/spreadsheetml/2006/main" count="150" uniqueCount="62">
  <si>
    <t xml:space="preserve">                "Утверждаю"</t>
  </si>
  <si>
    <t>Прейскурант  тарифов  № 10</t>
  </si>
  <si>
    <t xml:space="preserve">на транспортные услуги, оказываемые КУПП "Кобринрайводоканал" </t>
  </si>
  <si>
    <t xml:space="preserve"> </t>
  </si>
  <si>
    <t>№   п/п</t>
  </si>
  <si>
    <t>Наименование транспортного средства</t>
  </si>
  <si>
    <t>Единица измерения</t>
  </si>
  <si>
    <t>Тариф без учета НДС, бел. руб.</t>
  </si>
  <si>
    <t>Тариф с учетом НДС, бел. руб.</t>
  </si>
  <si>
    <t>а/м ГАЗ-53 (КО-503Б) (00-47АI) (сжиженный газ)</t>
  </si>
  <si>
    <t>1час</t>
  </si>
  <si>
    <t>1км</t>
  </si>
  <si>
    <t>а/м УАЗ 3163-230 (1977 ВХ-1) (сжиженный газ)</t>
  </si>
  <si>
    <t>а/м УАЗ 3163-230 (1977 ВХ-1) (бензин)</t>
  </si>
  <si>
    <t>а/м GAZ-А22R33 (АН 2593-1) (бензин)</t>
  </si>
  <si>
    <t>а/м GAZ-2705 (АМ 2405-1) (сжиженный газ)</t>
  </si>
  <si>
    <t>а/м GAZ-2705 (АМ 2405-1) (бензин)</t>
  </si>
  <si>
    <t>экскаватор ЭО-2621 (35-40 АА) (дизтопливо)</t>
  </si>
  <si>
    <t>экскаватор ЭО-2621 (35-40 АА) (без топлива)</t>
  </si>
  <si>
    <t>Экскаватор ЭО-2626А (92-32 АА-1) (дизтопливо)</t>
  </si>
  <si>
    <t>трансп. режим</t>
  </si>
  <si>
    <t>погрузка, разгрузка грунта 1-2 кат.</t>
  </si>
  <si>
    <t>экскавация грунтов</t>
  </si>
  <si>
    <t>без топлива</t>
  </si>
  <si>
    <t>а/м  ГАЗ А21 R33 АР 0995-1 (бензин)</t>
  </si>
  <si>
    <t>1 час</t>
  </si>
  <si>
    <t>1 км</t>
  </si>
  <si>
    <t>а/м МАЗ 5337 (КО 514-1) (АВ 1502-1) (дизтопливо)</t>
  </si>
  <si>
    <t>1час раб.обор-я</t>
  </si>
  <si>
    <t>Трактор МТЗ-80.1 (АВ 2849) (дизтопливо)</t>
  </si>
  <si>
    <t>1 маш./час</t>
  </si>
  <si>
    <t>Трактор МТЗ-80.1 (АВ 2849) (без топлива)</t>
  </si>
  <si>
    <t>Экскаватор цепной ЭЦ-1800 (АВ-1 5139) (дизтопливо)</t>
  </si>
  <si>
    <t>транспортный режим</t>
  </si>
  <si>
    <t>работа бульдоз. отвала</t>
  </si>
  <si>
    <t xml:space="preserve"> а/м ВАЗ-11183 (5114 ЕI-1) (бензин)</t>
  </si>
  <si>
    <t>а/м лабор-я АЛ 2705 "Любава" (АЕ 5995-1) (бензин)</t>
  </si>
  <si>
    <t>а/м лабор-я АЛ 2705 "Любава" (АЕ 5995-1) (сжиженный газ)</t>
  </si>
  <si>
    <t>а/м ГАЗ-3309 (Ai 3191-1) (дизтопливо)</t>
  </si>
  <si>
    <t>Экскаватор ДЭМ-1142(АК 1812)</t>
  </si>
  <si>
    <t>а/м ГАЗ 330202 (Ai 0982-1) (бензин)</t>
  </si>
  <si>
    <t>а/м ГАЗ 330202 (Ai 0982-1) (сжиженный газ)</t>
  </si>
  <si>
    <t>Экскаватор ДЭМ-1142(АК 1898)</t>
  </si>
  <si>
    <t>Грузовой самосвал МАЗ 457043-325 (АК 2978-1) 4,2т (дизтопливо)</t>
  </si>
  <si>
    <t>а/м МАЗ 492143-390 (АК 29-83-1) (дизтопливо)</t>
  </si>
  <si>
    <t>а/м УАЗ 390945 АК 4707 (бензин)</t>
  </si>
  <si>
    <t>а/м УАЗ 390945 АК 4707 (СПГ)</t>
  </si>
  <si>
    <t>а/м MAZ 5925 А2 -390 (АК 9076-1) (дизтопливо)</t>
  </si>
  <si>
    <t>а/м Geelly Emgrand x7 (9654 КК-1) (бензин)</t>
  </si>
  <si>
    <t>Экскаватор ДЭМ-310-01(АМ-1 1645)</t>
  </si>
  <si>
    <t xml:space="preserve">Автомобильный кран КС-45729А (76-11 АМ -1) </t>
  </si>
  <si>
    <t>а/м LADA LARGUS RS045L (9810 МР-1) КК-1</t>
  </si>
  <si>
    <r>
      <t>а/м МАЗ 534025 (</t>
    </r>
    <r>
      <rPr>
        <i/>
        <sz val="11"/>
        <color indexed="10"/>
        <rFont val="Times New Roman"/>
        <family val="1"/>
        <charset val="204"/>
      </rPr>
      <t>КО 564Б-30)</t>
    </r>
    <r>
      <rPr>
        <i/>
        <sz val="11"/>
        <rFont val="Times New Roman"/>
        <family val="1"/>
        <charset val="204"/>
      </rPr>
      <t xml:space="preserve"> (АР 7159-1) (дизтопливо)</t>
    </r>
  </si>
  <si>
    <t>а/м УАЗ ПРОФИ 236324 (АР 7158-1) (бензин)</t>
  </si>
  <si>
    <t>Главный экономист</t>
  </si>
  <si>
    <t>С.А. Вакулевич</t>
  </si>
  <si>
    <t>____________ А.Н. Велич</t>
  </si>
  <si>
    <t>а/м GAZELLE NEXT A32R23 (АР 8769-1) (бензин)</t>
  </si>
  <si>
    <t>Директор  КУПП "Кобринрайводоканал"</t>
  </si>
  <si>
    <t>"__"     _____________ 2025 г.</t>
  </si>
  <si>
    <t>а/м GAZ C49RF8 LUBAVA AFM-C49R (АС 4986-1)</t>
  </si>
  <si>
    <t xml:space="preserve">Приказ от _______2025 № ___ "Об утверждении тарифов"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</si>
</sst>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9"/>
      <name val="Arial Cyr"/>
      <charset val="204"/>
    </font>
    <font>
      <b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/>
    <xf numFmtId="2" fontId="8" fillId="0" borderId="2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10" fillId="0" borderId="1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wrapText="1"/>
    </xf>
    <xf numFmtId="0" fontId="0" fillId="0" borderId="0" xfId="0" applyFill="1"/>
    <xf numFmtId="2" fontId="10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2" fontId="12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left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left" wrapText="1"/>
    </xf>
    <xf numFmtId="2" fontId="8" fillId="0" borderId="7" xfId="0" applyNumberFormat="1" applyFont="1" applyFill="1" applyBorder="1" applyAlignment="1">
      <alignment horizontal="left" wrapText="1"/>
    </xf>
    <xf numFmtId="0" fontId="0" fillId="0" borderId="1" xfId="0" applyBorder="1"/>
    <xf numFmtId="2" fontId="8" fillId="0" borderId="6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2" fontId="8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Fill="1"/>
    <xf numFmtId="0" fontId="7" fillId="0" borderId="1" xfId="0" applyFont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vertical="center" wrapText="1"/>
    </xf>
    <xf numFmtId="2" fontId="8" fillId="0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2023/&#1058;&#1056;&#1040;&#1053;&#1057;&#1055;&#1054;&#1056;&#1058;/&#1082;&#1086;-514/&#1082;&#1072;&#1083;&#1100;&#1082;&#1091;&#1083;&#1103;&#1094;&#1080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3\&#1058;&#1056;&#1040;&#1053;&#1057;&#1055;&#1054;&#1056;&#1058;\&#1082;&#1086;-514\&#1082;&#1072;&#1083;&#1100;&#1082;&#1091;&#1083;&#1103;&#1094;&#1080;&#1080;%20&#1087;&#1088;&#1086;&#1086;&#1074;&#1077;&#1088;&#1082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3\&#1058;&#1056;&#1040;&#1053;&#1057;&#1055;&#1054;&#1056;&#1058;\&#1082;&#1086;-514\&#1051;&#1072;&#1076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3\&#1058;&#1056;&#1040;&#1053;&#1057;&#1055;&#1054;&#1056;&#1058;\&#1082;&#1086;-514\&#1082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4\&#1043;&#1072;&#1079;&#1077;&#1083;&#1100;%20&#1085;&#1077;&#1082;&#1089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AZ%20C49RF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кальк"/>
      <sheetName val="смазки"/>
      <sheetName val="зар"/>
      <sheetName val="пла"/>
      <sheetName val="та"/>
      <sheetName val="прочие выпл"/>
      <sheetName val="надб"/>
    </sheetNames>
    <sheetDataSet>
      <sheetData sheetId="0"/>
      <sheetData sheetId="1"/>
      <sheetData sheetId="2">
        <row r="22">
          <cell r="B22">
            <v>59.94</v>
          </cell>
          <cell r="C22">
            <v>56.83</v>
          </cell>
          <cell r="D22">
            <v>55.45</v>
          </cell>
          <cell r="E22">
            <v>40.950000000000003</v>
          </cell>
          <cell r="F22">
            <v>25.61</v>
          </cell>
          <cell r="G22">
            <v>0.49</v>
          </cell>
          <cell r="H22">
            <v>25.61</v>
          </cell>
          <cell r="I22">
            <v>0.38</v>
          </cell>
          <cell r="J22">
            <v>26.78</v>
          </cell>
          <cell r="K22">
            <v>0.77</v>
          </cell>
        </row>
        <row r="24">
          <cell r="B24">
            <v>71.927999999999997</v>
          </cell>
          <cell r="C24">
            <v>68.195999999999998</v>
          </cell>
          <cell r="D24">
            <v>66.540000000000006</v>
          </cell>
          <cell r="E24">
            <v>49.14</v>
          </cell>
          <cell r="F24">
            <v>30.731999999999999</v>
          </cell>
          <cell r="G24">
            <v>0.58799999999999997</v>
          </cell>
          <cell r="H24">
            <v>30.731999999999999</v>
          </cell>
          <cell r="I24">
            <v>0.45600000000000002</v>
          </cell>
          <cell r="J24">
            <v>32.136000000000003</v>
          </cell>
          <cell r="K24">
            <v>0.92400000000000004</v>
          </cell>
        </row>
        <row r="50">
          <cell r="B50">
            <v>21.13</v>
          </cell>
          <cell r="C50">
            <v>0.34</v>
          </cell>
          <cell r="D50">
            <v>57.58</v>
          </cell>
          <cell r="F50">
            <v>70.42</v>
          </cell>
          <cell r="G50">
            <v>61.19</v>
          </cell>
          <cell r="H50">
            <v>52.77</v>
          </cell>
          <cell r="I50">
            <v>32.68</v>
          </cell>
          <cell r="J50">
            <v>45.19</v>
          </cell>
          <cell r="K50">
            <v>23.23</v>
          </cell>
        </row>
        <row r="52">
          <cell r="B52">
            <v>25.355999999999998</v>
          </cell>
          <cell r="C52">
            <v>0.40800000000000003</v>
          </cell>
          <cell r="D52">
            <v>69.096000000000004</v>
          </cell>
          <cell r="F52">
            <v>84.504000000000005</v>
          </cell>
          <cell r="G52">
            <v>73.427999999999997</v>
          </cell>
          <cell r="H52">
            <v>63.324000000000005</v>
          </cell>
          <cell r="I52">
            <v>39.216000000000001</v>
          </cell>
          <cell r="J52">
            <v>54.227999999999994</v>
          </cell>
          <cell r="K52">
            <v>27.876000000000001</v>
          </cell>
        </row>
        <row r="76">
          <cell r="D76">
            <v>58.19</v>
          </cell>
          <cell r="E76">
            <v>1.26</v>
          </cell>
          <cell r="F76">
            <v>21.5</v>
          </cell>
        </row>
        <row r="78">
          <cell r="D78">
            <v>69.828000000000003</v>
          </cell>
          <cell r="E78">
            <v>1.512</v>
          </cell>
          <cell r="F78">
            <v>25.8</v>
          </cell>
        </row>
        <row r="105">
          <cell r="B105">
            <v>77.11</v>
          </cell>
          <cell r="C105">
            <v>0.86</v>
          </cell>
          <cell r="D105">
            <v>43.81</v>
          </cell>
          <cell r="E105">
            <v>26.08</v>
          </cell>
          <cell r="F105">
            <v>0.59</v>
          </cell>
          <cell r="G105">
            <v>26.08</v>
          </cell>
          <cell r="H105">
            <v>0.36</v>
          </cell>
          <cell r="I105">
            <v>26.78</v>
          </cell>
          <cell r="J105">
            <v>0.69</v>
          </cell>
        </row>
        <row r="107">
          <cell r="B107">
            <v>92.531999999999996</v>
          </cell>
          <cell r="C107">
            <v>1.032</v>
          </cell>
          <cell r="D107">
            <v>52.572000000000003</v>
          </cell>
          <cell r="E107">
            <v>31.295999999999999</v>
          </cell>
          <cell r="F107">
            <v>0.70799999999999996</v>
          </cell>
          <cell r="G107">
            <v>31.295999999999999</v>
          </cell>
          <cell r="H107">
            <v>0.432</v>
          </cell>
          <cell r="I107">
            <v>32.136000000000003</v>
          </cell>
          <cell r="J107">
            <v>0.82799999999999996</v>
          </cell>
        </row>
        <row r="131">
          <cell r="B131">
            <v>22.8</v>
          </cell>
          <cell r="C131">
            <v>0.5</v>
          </cell>
          <cell r="D131">
            <v>22.8</v>
          </cell>
          <cell r="E131">
            <v>0.38</v>
          </cell>
          <cell r="F131">
            <v>27.98</v>
          </cell>
          <cell r="G131">
            <v>1.03</v>
          </cell>
          <cell r="H131">
            <v>68.2</v>
          </cell>
          <cell r="I131">
            <v>62.16</v>
          </cell>
          <cell r="J131">
            <v>59.48</v>
          </cell>
          <cell r="K131">
            <v>32.61</v>
          </cell>
        </row>
        <row r="133">
          <cell r="B133">
            <v>27.36</v>
          </cell>
          <cell r="C133">
            <v>0.6</v>
          </cell>
          <cell r="D133">
            <v>27.36</v>
          </cell>
          <cell r="E133">
            <v>0.45600000000000002</v>
          </cell>
          <cell r="F133">
            <v>33.576000000000001</v>
          </cell>
          <cell r="G133">
            <v>1.236</v>
          </cell>
          <cell r="H133">
            <v>81.84</v>
          </cell>
          <cell r="I133">
            <v>74.591999999999999</v>
          </cell>
          <cell r="J133">
            <v>71.376000000000005</v>
          </cell>
          <cell r="K133">
            <v>39.131999999999998</v>
          </cell>
        </row>
        <row r="158">
          <cell r="B158">
            <v>67.13</v>
          </cell>
          <cell r="C158">
            <v>61.72</v>
          </cell>
          <cell r="D158">
            <v>59.32</v>
          </cell>
          <cell r="E158">
            <v>30.67</v>
          </cell>
          <cell r="F158">
            <v>62.49</v>
          </cell>
          <cell r="G158">
            <v>0.83</v>
          </cell>
          <cell r="H158">
            <v>25.25</v>
          </cell>
          <cell r="I158">
            <v>51.13</v>
          </cell>
          <cell r="J158">
            <v>0.67</v>
          </cell>
        </row>
        <row r="160">
          <cell r="B160">
            <v>80.555999999999997</v>
          </cell>
          <cell r="C160">
            <v>74.063999999999993</v>
          </cell>
          <cell r="D160">
            <v>71.183999999999997</v>
          </cell>
          <cell r="E160">
            <v>36.804000000000002</v>
          </cell>
          <cell r="F160">
            <v>74.988</v>
          </cell>
          <cell r="G160">
            <v>0.996</v>
          </cell>
          <cell r="H160">
            <v>30.3</v>
          </cell>
          <cell r="I160">
            <v>61.356000000000002</v>
          </cell>
          <cell r="J160">
            <v>0.80400000000000005</v>
          </cell>
        </row>
        <row r="188">
          <cell r="B188">
            <v>22.6</v>
          </cell>
          <cell r="C188">
            <v>0.76</v>
          </cell>
          <cell r="D188">
            <v>23.5</v>
          </cell>
          <cell r="E188">
            <v>0.45</v>
          </cell>
          <cell r="F188">
            <v>29.25</v>
          </cell>
          <cell r="G188">
            <v>0.72</v>
          </cell>
          <cell r="H188">
            <v>23.1</v>
          </cell>
          <cell r="I188">
            <v>0.28999999999999998</v>
          </cell>
          <cell r="J188">
            <v>30.11</v>
          </cell>
          <cell r="K188">
            <v>23.5</v>
          </cell>
          <cell r="L188">
            <v>0.67</v>
          </cell>
        </row>
        <row r="190">
          <cell r="B190">
            <v>27.12</v>
          </cell>
          <cell r="C190">
            <v>0.91200000000000003</v>
          </cell>
          <cell r="D190">
            <v>28.2</v>
          </cell>
          <cell r="E190">
            <v>0.54</v>
          </cell>
          <cell r="F190">
            <v>35.1</v>
          </cell>
          <cell r="G190">
            <v>0.86399999999999999</v>
          </cell>
          <cell r="H190">
            <v>27.720000000000002</v>
          </cell>
          <cell r="I190">
            <v>0.34799999999999998</v>
          </cell>
          <cell r="J190">
            <v>36.131999999999998</v>
          </cell>
          <cell r="K190">
            <v>28.2</v>
          </cell>
          <cell r="L190">
            <v>0.80400000000000005</v>
          </cell>
        </row>
        <row r="218">
          <cell r="B218">
            <v>29.16</v>
          </cell>
          <cell r="C218">
            <v>0.72</v>
          </cell>
        </row>
        <row r="220">
          <cell r="B220">
            <v>34.992000000000004</v>
          </cell>
          <cell r="C220">
            <v>0.86399999999999999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кальк"/>
      <sheetName val="смазки"/>
      <sheetName val="зар"/>
      <sheetName val="пла"/>
      <sheetName val="та"/>
      <sheetName val="прочие выпл"/>
      <sheetName val="надб"/>
    </sheetNames>
    <sheetDataSet>
      <sheetData sheetId="0" refreshError="1"/>
      <sheetData sheetId="1" refreshError="1"/>
      <sheetData sheetId="2" refreshError="1">
        <row r="50">
          <cell r="E50">
            <v>56.82</v>
          </cell>
        </row>
        <row r="52">
          <cell r="E52">
            <v>68.183999999999997</v>
          </cell>
        </row>
        <row r="76">
          <cell r="B76">
            <v>52.46</v>
          </cell>
        </row>
        <row r="78">
          <cell r="B78">
            <v>62.951999999999998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1"/>
      <sheetName val="пла"/>
      <sheetName val="прочие выпл"/>
      <sheetName val="кальк"/>
      <sheetName val="кальк вых"/>
      <sheetName val="прочие"/>
      <sheetName val="проч_вы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2">
          <cell r="B22">
            <v>44.057139754021421</v>
          </cell>
          <cell r="C22">
            <v>0.38415750410275495</v>
          </cell>
        </row>
        <row r="24">
          <cell r="B24">
            <v>52.868567704825708</v>
          </cell>
          <cell r="C24">
            <v>0.46098900492330597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1">
          <cell r="B21">
            <v>80.91</v>
          </cell>
          <cell r="C21">
            <v>1.1200000000000001</v>
          </cell>
          <cell r="D21">
            <v>46.1</v>
          </cell>
          <cell r="E21">
            <v>28.09</v>
          </cell>
          <cell r="F21">
            <v>0.57999999999999996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31.35</v>
          </cell>
          <cell r="C22">
            <v>0.55000000000000004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топл"/>
      <sheetName val="смазки"/>
      <sheetName val="пла"/>
      <sheetName val="прочие выпл"/>
      <sheetName val="кальк"/>
      <sheetName val="Лист1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45.57</v>
          </cell>
          <cell r="C22">
            <v>0.56000000000000005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view="pageBreakPreview" topLeftCell="A56" zoomScale="115" zoomScaleNormal="100" zoomScaleSheetLayoutView="115" workbookViewId="0">
      <selection sqref="A1:E105"/>
    </sheetView>
  </sheetViews>
  <sheetFormatPr defaultRowHeight="15" x14ac:dyDescent="0.25"/>
  <cols>
    <col min="1" max="1" width="6.140625" customWidth="1"/>
    <col min="2" max="2" width="49.28515625" customWidth="1"/>
    <col min="3" max="4" width="16.28515625" customWidth="1"/>
    <col min="5" max="5" width="15.85546875" customWidth="1"/>
    <col min="248" max="248" width="6.140625" customWidth="1"/>
    <col min="249" max="249" width="49.28515625" customWidth="1"/>
    <col min="250" max="251" width="16.28515625" customWidth="1"/>
    <col min="252" max="252" width="15.85546875" customWidth="1"/>
    <col min="253" max="256" width="13.7109375" customWidth="1"/>
    <col min="257" max="257" width="11.7109375" customWidth="1"/>
    <col min="504" max="504" width="6.140625" customWidth="1"/>
    <col min="505" max="505" width="49.28515625" customWidth="1"/>
    <col min="506" max="507" width="16.28515625" customWidth="1"/>
    <col min="508" max="508" width="15.85546875" customWidth="1"/>
    <col min="509" max="512" width="13.7109375" customWidth="1"/>
    <col min="513" max="513" width="11.7109375" customWidth="1"/>
    <col min="760" max="760" width="6.140625" customWidth="1"/>
    <col min="761" max="761" width="49.28515625" customWidth="1"/>
    <col min="762" max="763" width="16.28515625" customWidth="1"/>
    <col min="764" max="764" width="15.85546875" customWidth="1"/>
    <col min="765" max="768" width="13.7109375" customWidth="1"/>
    <col min="769" max="769" width="11.7109375" customWidth="1"/>
    <col min="1016" max="1016" width="6.140625" customWidth="1"/>
    <col min="1017" max="1017" width="49.28515625" customWidth="1"/>
    <col min="1018" max="1019" width="16.28515625" customWidth="1"/>
    <col min="1020" max="1020" width="15.85546875" customWidth="1"/>
    <col min="1021" max="1024" width="13.7109375" customWidth="1"/>
    <col min="1025" max="1025" width="11.7109375" customWidth="1"/>
    <col min="1272" max="1272" width="6.140625" customWidth="1"/>
    <col min="1273" max="1273" width="49.28515625" customWidth="1"/>
    <col min="1274" max="1275" width="16.28515625" customWidth="1"/>
    <col min="1276" max="1276" width="15.85546875" customWidth="1"/>
    <col min="1277" max="1280" width="13.7109375" customWidth="1"/>
    <col min="1281" max="1281" width="11.7109375" customWidth="1"/>
    <col min="1528" max="1528" width="6.140625" customWidth="1"/>
    <col min="1529" max="1529" width="49.28515625" customWidth="1"/>
    <col min="1530" max="1531" width="16.28515625" customWidth="1"/>
    <col min="1532" max="1532" width="15.85546875" customWidth="1"/>
    <col min="1533" max="1536" width="13.7109375" customWidth="1"/>
    <col min="1537" max="1537" width="11.7109375" customWidth="1"/>
    <col min="1784" max="1784" width="6.140625" customWidth="1"/>
    <col min="1785" max="1785" width="49.28515625" customWidth="1"/>
    <col min="1786" max="1787" width="16.28515625" customWidth="1"/>
    <col min="1788" max="1788" width="15.85546875" customWidth="1"/>
    <col min="1789" max="1792" width="13.7109375" customWidth="1"/>
    <col min="1793" max="1793" width="11.7109375" customWidth="1"/>
    <col min="2040" max="2040" width="6.140625" customWidth="1"/>
    <col min="2041" max="2041" width="49.28515625" customWidth="1"/>
    <col min="2042" max="2043" width="16.28515625" customWidth="1"/>
    <col min="2044" max="2044" width="15.85546875" customWidth="1"/>
    <col min="2045" max="2048" width="13.7109375" customWidth="1"/>
    <col min="2049" max="2049" width="11.7109375" customWidth="1"/>
    <col min="2296" max="2296" width="6.140625" customWidth="1"/>
    <col min="2297" max="2297" width="49.28515625" customWidth="1"/>
    <col min="2298" max="2299" width="16.28515625" customWidth="1"/>
    <col min="2300" max="2300" width="15.85546875" customWidth="1"/>
    <col min="2301" max="2304" width="13.7109375" customWidth="1"/>
    <col min="2305" max="2305" width="11.7109375" customWidth="1"/>
    <col min="2552" max="2552" width="6.140625" customWidth="1"/>
    <col min="2553" max="2553" width="49.28515625" customWidth="1"/>
    <col min="2554" max="2555" width="16.28515625" customWidth="1"/>
    <col min="2556" max="2556" width="15.85546875" customWidth="1"/>
    <col min="2557" max="2560" width="13.7109375" customWidth="1"/>
    <col min="2561" max="2561" width="11.7109375" customWidth="1"/>
    <col min="2808" max="2808" width="6.140625" customWidth="1"/>
    <col min="2809" max="2809" width="49.28515625" customWidth="1"/>
    <col min="2810" max="2811" width="16.28515625" customWidth="1"/>
    <col min="2812" max="2812" width="15.85546875" customWidth="1"/>
    <col min="2813" max="2816" width="13.7109375" customWidth="1"/>
    <col min="2817" max="2817" width="11.7109375" customWidth="1"/>
    <col min="3064" max="3064" width="6.140625" customWidth="1"/>
    <col min="3065" max="3065" width="49.28515625" customWidth="1"/>
    <col min="3066" max="3067" width="16.28515625" customWidth="1"/>
    <col min="3068" max="3068" width="15.85546875" customWidth="1"/>
    <col min="3069" max="3072" width="13.7109375" customWidth="1"/>
    <col min="3073" max="3073" width="11.7109375" customWidth="1"/>
    <col min="3320" max="3320" width="6.140625" customWidth="1"/>
    <col min="3321" max="3321" width="49.28515625" customWidth="1"/>
    <col min="3322" max="3323" width="16.28515625" customWidth="1"/>
    <col min="3324" max="3324" width="15.85546875" customWidth="1"/>
    <col min="3325" max="3328" width="13.7109375" customWidth="1"/>
    <col min="3329" max="3329" width="11.7109375" customWidth="1"/>
    <col min="3576" max="3576" width="6.140625" customWidth="1"/>
    <col min="3577" max="3577" width="49.28515625" customWidth="1"/>
    <col min="3578" max="3579" width="16.28515625" customWidth="1"/>
    <col min="3580" max="3580" width="15.85546875" customWidth="1"/>
    <col min="3581" max="3584" width="13.7109375" customWidth="1"/>
    <col min="3585" max="3585" width="11.7109375" customWidth="1"/>
    <col min="3832" max="3832" width="6.140625" customWidth="1"/>
    <col min="3833" max="3833" width="49.28515625" customWidth="1"/>
    <col min="3834" max="3835" width="16.28515625" customWidth="1"/>
    <col min="3836" max="3836" width="15.85546875" customWidth="1"/>
    <col min="3837" max="3840" width="13.7109375" customWidth="1"/>
    <col min="3841" max="3841" width="11.7109375" customWidth="1"/>
    <col min="4088" max="4088" width="6.140625" customWidth="1"/>
    <col min="4089" max="4089" width="49.28515625" customWidth="1"/>
    <col min="4090" max="4091" width="16.28515625" customWidth="1"/>
    <col min="4092" max="4092" width="15.85546875" customWidth="1"/>
    <col min="4093" max="4096" width="13.7109375" customWidth="1"/>
    <col min="4097" max="4097" width="11.7109375" customWidth="1"/>
    <col min="4344" max="4344" width="6.140625" customWidth="1"/>
    <col min="4345" max="4345" width="49.28515625" customWidth="1"/>
    <col min="4346" max="4347" width="16.28515625" customWidth="1"/>
    <col min="4348" max="4348" width="15.85546875" customWidth="1"/>
    <col min="4349" max="4352" width="13.7109375" customWidth="1"/>
    <col min="4353" max="4353" width="11.7109375" customWidth="1"/>
    <col min="4600" max="4600" width="6.140625" customWidth="1"/>
    <col min="4601" max="4601" width="49.28515625" customWidth="1"/>
    <col min="4602" max="4603" width="16.28515625" customWidth="1"/>
    <col min="4604" max="4604" width="15.85546875" customWidth="1"/>
    <col min="4605" max="4608" width="13.7109375" customWidth="1"/>
    <col min="4609" max="4609" width="11.7109375" customWidth="1"/>
    <col min="4856" max="4856" width="6.140625" customWidth="1"/>
    <col min="4857" max="4857" width="49.28515625" customWidth="1"/>
    <col min="4858" max="4859" width="16.28515625" customWidth="1"/>
    <col min="4860" max="4860" width="15.85546875" customWidth="1"/>
    <col min="4861" max="4864" width="13.7109375" customWidth="1"/>
    <col min="4865" max="4865" width="11.7109375" customWidth="1"/>
    <col min="5112" max="5112" width="6.140625" customWidth="1"/>
    <col min="5113" max="5113" width="49.28515625" customWidth="1"/>
    <col min="5114" max="5115" width="16.28515625" customWidth="1"/>
    <col min="5116" max="5116" width="15.85546875" customWidth="1"/>
    <col min="5117" max="5120" width="13.7109375" customWidth="1"/>
    <col min="5121" max="5121" width="11.7109375" customWidth="1"/>
    <col min="5368" max="5368" width="6.140625" customWidth="1"/>
    <col min="5369" max="5369" width="49.28515625" customWidth="1"/>
    <col min="5370" max="5371" width="16.28515625" customWidth="1"/>
    <col min="5372" max="5372" width="15.85546875" customWidth="1"/>
    <col min="5373" max="5376" width="13.7109375" customWidth="1"/>
    <col min="5377" max="5377" width="11.7109375" customWidth="1"/>
    <col min="5624" max="5624" width="6.140625" customWidth="1"/>
    <col min="5625" max="5625" width="49.28515625" customWidth="1"/>
    <col min="5626" max="5627" width="16.28515625" customWidth="1"/>
    <col min="5628" max="5628" width="15.85546875" customWidth="1"/>
    <col min="5629" max="5632" width="13.7109375" customWidth="1"/>
    <col min="5633" max="5633" width="11.7109375" customWidth="1"/>
    <col min="5880" max="5880" width="6.140625" customWidth="1"/>
    <col min="5881" max="5881" width="49.28515625" customWidth="1"/>
    <col min="5882" max="5883" width="16.28515625" customWidth="1"/>
    <col min="5884" max="5884" width="15.85546875" customWidth="1"/>
    <col min="5885" max="5888" width="13.7109375" customWidth="1"/>
    <col min="5889" max="5889" width="11.7109375" customWidth="1"/>
    <col min="6136" max="6136" width="6.140625" customWidth="1"/>
    <col min="6137" max="6137" width="49.28515625" customWidth="1"/>
    <col min="6138" max="6139" width="16.28515625" customWidth="1"/>
    <col min="6140" max="6140" width="15.85546875" customWidth="1"/>
    <col min="6141" max="6144" width="13.7109375" customWidth="1"/>
    <col min="6145" max="6145" width="11.7109375" customWidth="1"/>
    <col min="6392" max="6392" width="6.140625" customWidth="1"/>
    <col min="6393" max="6393" width="49.28515625" customWidth="1"/>
    <col min="6394" max="6395" width="16.28515625" customWidth="1"/>
    <col min="6396" max="6396" width="15.85546875" customWidth="1"/>
    <col min="6397" max="6400" width="13.7109375" customWidth="1"/>
    <col min="6401" max="6401" width="11.7109375" customWidth="1"/>
    <col min="6648" max="6648" width="6.140625" customWidth="1"/>
    <col min="6649" max="6649" width="49.28515625" customWidth="1"/>
    <col min="6650" max="6651" width="16.28515625" customWidth="1"/>
    <col min="6652" max="6652" width="15.85546875" customWidth="1"/>
    <col min="6653" max="6656" width="13.7109375" customWidth="1"/>
    <col min="6657" max="6657" width="11.7109375" customWidth="1"/>
    <col min="6904" max="6904" width="6.140625" customWidth="1"/>
    <col min="6905" max="6905" width="49.28515625" customWidth="1"/>
    <col min="6906" max="6907" width="16.28515625" customWidth="1"/>
    <col min="6908" max="6908" width="15.85546875" customWidth="1"/>
    <col min="6909" max="6912" width="13.7109375" customWidth="1"/>
    <col min="6913" max="6913" width="11.7109375" customWidth="1"/>
    <col min="7160" max="7160" width="6.140625" customWidth="1"/>
    <col min="7161" max="7161" width="49.28515625" customWidth="1"/>
    <col min="7162" max="7163" width="16.28515625" customWidth="1"/>
    <col min="7164" max="7164" width="15.85546875" customWidth="1"/>
    <col min="7165" max="7168" width="13.7109375" customWidth="1"/>
    <col min="7169" max="7169" width="11.7109375" customWidth="1"/>
    <col min="7416" max="7416" width="6.140625" customWidth="1"/>
    <col min="7417" max="7417" width="49.28515625" customWidth="1"/>
    <col min="7418" max="7419" width="16.28515625" customWidth="1"/>
    <col min="7420" max="7420" width="15.85546875" customWidth="1"/>
    <col min="7421" max="7424" width="13.7109375" customWidth="1"/>
    <col min="7425" max="7425" width="11.7109375" customWidth="1"/>
    <col min="7672" max="7672" width="6.140625" customWidth="1"/>
    <col min="7673" max="7673" width="49.28515625" customWidth="1"/>
    <col min="7674" max="7675" width="16.28515625" customWidth="1"/>
    <col min="7676" max="7676" width="15.85546875" customWidth="1"/>
    <col min="7677" max="7680" width="13.7109375" customWidth="1"/>
    <col min="7681" max="7681" width="11.7109375" customWidth="1"/>
    <col min="7928" max="7928" width="6.140625" customWidth="1"/>
    <col min="7929" max="7929" width="49.28515625" customWidth="1"/>
    <col min="7930" max="7931" width="16.28515625" customWidth="1"/>
    <col min="7932" max="7932" width="15.85546875" customWidth="1"/>
    <col min="7933" max="7936" width="13.7109375" customWidth="1"/>
    <col min="7937" max="7937" width="11.7109375" customWidth="1"/>
    <col min="8184" max="8184" width="6.140625" customWidth="1"/>
    <col min="8185" max="8185" width="49.28515625" customWidth="1"/>
    <col min="8186" max="8187" width="16.28515625" customWidth="1"/>
    <col min="8188" max="8188" width="15.85546875" customWidth="1"/>
    <col min="8189" max="8192" width="13.7109375" customWidth="1"/>
    <col min="8193" max="8193" width="11.7109375" customWidth="1"/>
    <col min="8440" max="8440" width="6.140625" customWidth="1"/>
    <col min="8441" max="8441" width="49.28515625" customWidth="1"/>
    <col min="8442" max="8443" width="16.28515625" customWidth="1"/>
    <col min="8444" max="8444" width="15.85546875" customWidth="1"/>
    <col min="8445" max="8448" width="13.7109375" customWidth="1"/>
    <col min="8449" max="8449" width="11.7109375" customWidth="1"/>
    <col min="8696" max="8696" width="6.140625" customWidth="1"/>
    <col min="8697" max="8697" width="49.28515625" customWidth="1"/>
    <col min="8698" max="8699" width="16.28515625" customWidth="1"/>
    <col min="8700" max="8700" width="15.85546875" customWidth="1"/>
    <col min="8701" max="8704" width="13.7109375" customWidth="1"/>
    <col min="8705" max="8705" width="11.7109375" customWidth="1"/>
    <col min="8952" max="8952" width="6.140625" customWidth="1"/>
    <col min="8953" max="8953" width="49.28515625" customWidth="1"/>
    <col min="8954" max="8955" width="16.28515625" customWidth="1"/>
    <col min="8956" max="8956" width="15.85546875" customWidth="1"/>
    <col min="8957" max="8960" width="13.7109375" customWidth="1"/>
    <col min="8961" max="8961" width="11.7109375" customWidth="1"/>
    <col min="9208" max="9208" width="6.140625" customWidth="1"/>
    <col min="9209" max="9209" width="49.28515625" customWidth="1"/>
    <col min="9210" max="9211" width="16.28515625" customWidth="1"/>
    <col min="9212" max="9212" width="15.85546875" customWidth="1"/>
    <col min="9213" max="9216" width="13.7109375" customWidth="1"/>
    <col min="9217" max="9217" width="11.7109375" customWidth="1"/>
    <col min="9464" max="9464" width="6.140625" customWidth="1"/>
    <col min="9465" max="9465" width="49.28515625" customWidth="1"/>
    <col min="9466" max="9467" width="16.28515625" customWidth="1"/>
    <col min="9468" max="9468" width="15.85546875" customWidth="1"/>
    <col min="9469" max="9472" width="13.7109375" customWidth="1"/>
    <col min="9473" max="9473" width="11.7109375" customWidth="1"/>
    <col min="9720" max="9720" width="6.140625" customWidth="1"/>
    <col min="9721" max="9721" width="49.28515625" customWidth="1"/>
    <col min="9722" max="9723" width="16.28515625" customWidth="1"/>
    <col min="9724" max="9724" width="15.85546875" customWidth="1"/>
    <col min="9725" max="9728" width="13.7109375" customWidth="1"/>
    <col min="9729" max="9729" width="11.7109375" customWidth="1"/>
    <col min="9976" max="9976" width="6.140625" customWidth="1"/>
    <col min="9977" max="9977" width="49.28515625" customWidth="1"/>
    <col min="9978" max="9979" width="16.28515625" customWidth="1"/>
    <col min="9980" max="9980" width="15.85546875" customWidth="1"/>
    <col min="9981" max="9984" width="13.7109375" customWidth="1"/>
    <col min="9985" max="9985" width="11.7109375" customWidth="1"/>
    <col min="10232" max="10232" width="6.140625" customWidth="1"/>
    <col min="10233" max="10233" width="49.28515625" customWidth="1"/>
    <col min="10234" max="10235" width="16.28515625" customWidth="1"/>
    <col min="10236" max="10236" width="15.85546875" customWidth="1"/>
    <col min="10237" max="10240" width="13.7109375" customWidth="1"/>
    <col min="10241" max="10241" width="11.7109375" customWidth="1"/>
    <col min="10488" max="10488" width="6.140625" customWidth="1"/>
    <col min="10489" max="10489" width="49.28515625" customWidth="1"/>
    <col min="10490" max="10491" width="16.28515625" customWidth="1"/>
    <col min="10492" max="10492" width="15.85546875" customWidth="1"/>
    <col min="10493" max="10496" width="13.7109375" customWidth="1"/>
    <col min="10497" max="10497" width="11.7109375" customWidth="1"/>
    <col min="10744" max="10744" width="6.140625" customWidth="1"/>
    <col min="10745" max="10745" width="49.28515625" customWidth="1"/>
    <col min="10746" max="10747" width="16.28515625" customWidth="1"/>
    <col min="10748" max="10748" width="15.85546875" customWidth="1"/>
    <col min="10749" max="10752" width="13.7109375" customWidth="1"/>
    <col min="10753" max="10753" width="11.7109375" customWidth="1"/>
    <col min="11000" max="11000" width="6.140625" customWidth="1"/>
    <col min="11001" max="11001" width="49.28515625" customWidth="1"/>
    <col min="11002" max="11003" width="16.28515625" customWidth="1"/>
    <col min="11004" max="11004" width="15.85546875" customWidth="1"/>
    <col min="11005" max="11008" width="13.7109375" customWidth="1"/>
    <col min="11009" max="11009" width="11.7109375" customWidth="1"/>
    <col min="11256" max="11256" width="6.140625" customWidth="1"/>
    <col min="11257" max="11257" width="49.28515625" customWidth="1"/>
    <col min="11258" max="11259" width="16.28515625" customWidth="1"/>
    <col min="11260" max="11260" width="15.85546875" customWidth="1"/>
    <col min="11261" max="11264" width="13.7109375" customWidth="1"/>
    <col min="11265" max="11265" width="11.7109375" customWidth="1"/>
    <col min="11512" max="11512" width="6.140625" customWidth="1"/>
    <col min="11513" max="11513" width="49.28515625" customWidth="1"/>
    <col min="11514" max="11515" width="16.28515625" customWidth="1"/>
    <col min="11516" max="11516" width="15.85546875" customWidth="1"/>
    <col min="11517" max="11520" width="13.7109375" customWidth="1"/>
    <col min="11521" max="11521" width="11.7109375" customWidth="1"/>
    <col min="11768" max="11768" width="6.140625" customWidth="1"/>
    <col min="11769" max="11769" width="49.28515625" customWidth="1"/>
    <col min="11770" max="11771" width="16.28515625" customWidth="1"/>
    <col min="11772" max="11772" width="15.85546875" customWidth="1"/>
    <col min="11773" max="11776" width="13.7109375" customWidth="1"/>
    <col min="11777" max="11777" width="11.7109375" customWidth="1"/>
    <col min="12024" max="12024" width="6.140625" customWidth="1"/>
    <col min="12025" max="12025" width="49.28515625" customWidth="1"/>
    <col min="12026" max="12027" width="16.28515625" customWidth="1"/>
    <col min="12028" max="12028" width="15.85546875" customWidth="1"/>
    <col min="12029" max="12032" width="13.7109375" customWidth="1"/>
    <col min="12033" max="12033" width="11.7109375" customWidth="1"/>
    <col min="12280" max="12280" width="6.140625" customWidth="1"/>
    <col min="12281" max="12281" width="49.28515625" customWidth="1"/>
    <col min="12282" max="12283" width="16.28515625" customWidth="1"/>
    <col min="12284" max="12284" width="15.85546875" customWidth="1"/>
    <col min="12285" max="12288" width="13.7109375" customWidth="1"/>
    <col min="12289" max="12289" width="11.7109375" customWidth="1"/>
    <col min="12536" max="12536" width="6.140625" customWidth="1"/>
    <col min="12537" max="12537" width="49.28515625" customWidth="1"/>
    <col min="12538" max="12539" width="16.28515625" customWidth="1"/>
    <col min="12540" max="12540" width="15.85546875" customWidth="1"/>
    <col min="12541" max="12544" width="13.7109375" customWidth="1"/>
    <col min="12545" max="12545" width="11.7109375" customWidth="1"/>
    <col min="12792" max="12792" width="6.140625" customWidth="1"/>
    <col min="12793" max="12793" width="49.28515625" customWidth="1"/>
    <col min="12794" max="12795" width="16.28515625" customWidth="1"/>
    <col min="12796" max="12796" width="15.85546875" customWidth="1"/>
    <col min="12797" max="12800" width="13.7109375" customWidth="1"/>
    <col min="12801" max="12801" width="11.7109375" customWidth="1"/>
    <col min="13048" max="13048" width="6.140625" customWidth="1"/>
    <col min="13049" max="13049" width="49.28515625" customWidth="1"/>
    <col min="13050" max="13051" width="16.28515625" customWidth="1"/>
    <col min="13052" max="13052" width="15.85546875" customWidth="1"/>
    <col min="13053" max="13056" width="13.7109375" customWidth="1"/>
    <col min="13057" max="13057" width="11.7109375" customWidth="1"/>
    <col min="13304" max="13304" width="6.140625" customWidth="1"/>
    <col min="13305" max="13305" width="49.28515625" customWidth="1"/>
    <col min="13306" max="13307" width="16.28515625" customWidth="1"/>
    <col min="13308" max="13308" width="15.85546875" customWidth="1"/>
    <col min="13309" max="13312" width="13.7109375" customWidth="1"/>
    <col min="13313" max="13313" width="11.7109375" customWidth="1"/>
    <col min="13560" max="13560" width="6.140625" customWidth="1"/>
    <col min="13561" max="13561" width="49.28515625" customWidth="1"/>
    <col min="13562" max="13563" width="16.28515625" customWidth="1"/>
    <col min="13564" max="13564" width="15.85546875" customWidth="1"/>
    <col min="13565" max="13568" width="13.7109375" customWidth="1"/>
    <col min="13569" max="13569" width="11.7109375" customWidth="1"/>
    <col min="13816" max="13816" width="6.140625" customWidth="1"/>
    <col min="13817" max="13817" width="49.28515625" customWidth="1"/>
    <col min="13818" max="13819" width="16.28515625" customWidth="1"/>
    <col min="13820" max="13820" width="15.85546875" customWidth="1"/>
    <col min="13821" max="13824" width="13.7109375" customWidth="1"/>
    <col min="13825" max="13825" width="11.7109375" customWidth="1"/>
    <col min="14072" max="14072" width="6.140625" customWidth="1"/>
    <col min="14073" max="14073" width="49.28515625" customWidth="1"/>
    <col min="14074" max="14075" width="16.28515625" customWidth="1"/>
    <col min="14076" max="14076" width="15.85546875" customWidth="1"/>
    <col min="14077" max="14080" width="13.7109375" customWidth="1"/>
    <col min="14081" max="14081" width="11.7109375" customWidth="1"/>
    <col min="14328" max="14328" width="6.140625" customWidth="1"/>
    <col min="14329" max="14329" width="49.28515625" customWidth="1"/>
    <col min="14330" max="14331" width="16.28515625" customWidth="1"/>
    <col min="14332" max="14332" width="15.85546875" customWidth="1"/>
    <col min="14333" max="14336" width="13.7109375" customWidth="1"/>
    <col min="14337" max="14337" width="11.7109375" customWidth="1"/>
    <col min="14584" max="14584" width="6.140625" customWidth="1"/>
    <col min="14585" max="14585" width="49.28515625" customWidth="1"/>
    <col min="14586" max="14587" width="16.28515625" customWidth="1"/>
    <col min="14588" max="14588" width="15.85546875" customWidth="1"/>
    <col min="14589" max="14592" width="13.7109375" customWidth="1"/>
    <col min="14593" max="14593" width="11.7109375" customWidth="1"/>
    <col min="14840" max="14840" width="6.140625" customWidth="1"/>
    <col min="14841" max="14841" width="49.28515625" customWidth="1"/>
    <col min="14842" max="14843" width="16.28515625" customWidth="1"/>
    <col min="14844" max="14844" width="15.85546875" customWidth="1"/>
    <col min="14845" max="14848" width="13.7109375" customWidth="1"/>
    <col min="14849" max="14849" width="11.7109375" customWidth="1"/>
    <col min="15096" max="15096" width="6.140625" customWidth="1"/>
    <col min="15097" max="15097" width="49.28515625" customWidth="1"/>
    <col min="15098" max="15099" width="16.28515625" customWidth="1"/>
    <col min="15100" max="15100" width="15.85546875" customWidth="1"/>
    <col min="15101" max="15104" width="13.7109375" customWidth="1"/>
    <col min="15105" max="15105" width="11.7109375" customWidth="1"/>
    <col min="15352" max="15352" width="6.140625" customWidth="1"/>
    <col min="15353" max="15353" width="49.28515625" customWidth="1"/>
    <col min="15354" max="15355" width="16.28515625" customWidth="1"/>
    <col min="15356" max="15356" width="15.85546875" customWidth="1"/>
    <col min="15357" max="15360" width="13.7109375" customWidth="1"/>
    <col min="15361" max="15361" width="11.7109375" customWidth="1"/>
    <col min="15608" max="15608" width="6.140625" customWidth="1"/>
    <col min="15609" max="15609" width="49.28515625" customWidth="1"/>
    <col min="15610" max="15611" width="16.28515625" customWidth="1"/>
    <col min="15612" max="15612" width="15.85546875" customWidth="1"/>
    <col min="15613" max="15616" width="13.7109375" customWidth="1"/>
    <col min="15617" max="15617" width="11.7109375" customWidth="1"/>
    <col min="15864" max="15864" width="6.140625" customWidth="1"/>
    <col min="15865" max="15865" width="49.28515625" customWidth="1"/>
    <col min="15866" max="15867" width="16.28515625" customWidth="1"/>
    <col min="15868" max="15868" width="15.85546875" customWidth="1"/>
    <col min="15869" max="15872" width="13.7109375" customWidth="1"/>
    <col min="15873" max="15873" width="11.7109375" customWidth="1"/>
    <col min="16120" max="16120" width="6.140625" customWidth="1"/>
    <col min="16121" max="16121" width="49.28515625" customWidth="1"/>
    <col min="16122" max="16123" width="16.28515625" customWidth="1"/>
    <col min="16124" max="16124" width="15.85546875" customWidth="1"/>
    <col min="16125" max="16128" width="13.7109375" customWidth="1"/>
    <col min="16129" max="16129" width="11.7109375" customWidth="1"/>
  </cols>
  <sheetData>
    <row r="1" spans="1:5" ht="18.75" x14ac:dyDescent="0.3">
      <c r="A1" s="68" t="s">
        <v>0</v>
      </c>
      <c r="B1" s="68"/>
      <c r="C1" s="68"/>
      <c r="D1" s="68"/>
      <c r="E1" s="68"/>
    </row>
    <row r="2" spans="1:5" ht="21.75" customHeight="1" x14ac:dyDescent="0.3">
      <c r="A2" s="68" t="s">
        <v>58</v>
      </c>
      <c r="B2" s="68"/>
      <c r="C2" s="68"/>
      <c r="D2" s="68"/>
      <c r="E2" s="68"/>
    </row>
    <row r="3" spans="1:5" ht="18.75" customHeight="1" x14ac:dyDescent="0.3">
      <c r="A3" s="1"/>
      <c r="B3" s="68" t="s">
        <v>56</v>
      </c>
      <c r="C3" s="68"/>
      <c r="D3" s="68"/>
      <c r="E3" s="68"/>
    </row>
    <row r="4" spans="1:5" ht="19.5" customHeight="1" x14ac:dyDescent="0.3">
      <c r="A4" s="68" t="s">
        <v>59</v>
      </c>
      <c r="B4" s="68"/>
      <c r="C4" s="68"/>
      <c r="D4" s="68"/>
      <c r="E4" s="68"/>
    </row>
    <row r="5" spans="1:5" ht="18" customHeight="1" x14ac:dyDescent="0.25"/>
    <row r="6" spans="1:5" ht="15" customHeight="1" x14ac:dyDescent="0.3">
      <c r="A6" s="2"/>
      <c r="B6" s="2"/>
      <c r="C6" s="68"/>
      <c r="D6" s="68"/>
      <c r="E6" s="68"/>
    </row>
    <row r="7" spans="1:5" ht="9" customHeight="1" x14ac:dyDescent="0.25">
      <c r="A7" s="2"/>
      <c r="B7" s="2"/>
      <c r="C7" s="2"/>
      <c r="D7" s="2"/>
      <c r="E7" s="2"/>
    </row>
    <row r="8" spans="1:5" ht="3.75" customHeight="1" x14ac:dyDescent="0.25">
      <c r="A8" s="2"/>
      <c r="B8" s="2"/>
      <c r="C8" s="2"/>
      <c r="D8" s="2"/>
      <c r="E8" s="2"/>
    </row>
    <row r="9" spans="1:5" ht="15.75" x14ac:dyDescent="0.25">
      <c r="A9" s="67" t="s">
        <v>1</v>
      </c>
      <c r="B9" s="67"/>
      <c r="C9" s="67"/>
      <c r="D9" s="67"/>
      <c r="E9" s="67"/>
    </row>
    <row r="10" spans="1:5" ht="15.75" x14ac:dyDescent="0.25">
      <c r="A10" s="69" t="s">
        <v>2</v>
      </c>
      <c r="B10" s="69"/>
      <c r="C10" s="69"/>
      <c r="D10" s="69"/>
      <c r="E10" s="69"/>
    </row>
    <row r="11" spans="1:5" ht="15.75" x14ac:dyDescent="0.25">
      <c r="A11" s="69" t="s">
        <v>3</v>
      </c>
      <c r="B11" s="69"/>
      <c r="C11" s="69"/>
      <c r="D11" s="69"/>
      <c r="E11" s="69"/>
    </row>
    <row r="12" spans="1:5" ht="3.75" customHeight="1" x14ac:dyDescent="0.25">
      <c r="A12" s="3"/>
      <c r="B12" s="3"/>
      <c r="C12" s="3"/>
      <c r="D12" s="3"/>
      <c r="E12" s="3"/>
    </row>
    <row r="13" spans="1:5" ht="15.75" customHeight="1" x14ac:dyDescent="0.25">
      <c r="A13" s="4" t="s">
        <v>61</v>
      </c>
      <c r="B13" s="5"/>
      <c r="C13" s="5"/>
      <c r="D13" s="5"/>
      <c r="E13" s="5"/>
    </row>
    <row r="14" spans="1:5" ht="7.5" customHeight="1" x14ac:dyDescent="0.25">
      <c r="A14" s="4"/>
      <c r="B14" s="6"/>
      <c r="C14" s="7"/>
      <c r="D14" s="7"/>
      <c r="E14" s="2"/>
    </row>
    <row r="15" spans="1:5" ht="19.5" customHeight="1" x14ac:dyDescent="0.25">
      <c r="A15" s="70" t="s">
        <v>4</v>
      </c>
      <c r="B15" s="71" t="s">
        <v>5</v>
      </c>
      <c r="C15" s="71" t="s">
        <v>6</v>
      </c>
      <c r="D15" s="64" t="s">
        <v>7</v>
      </c>
      <c r="E15" s="64" t="s">
        <v>8</v>
      </c>
    </row>
    <row r="16" spans="1:5" ht="40.5" hidden="1" customHeight="1" x14ac:dyDescent="0.25">
      <c r="A16" s="70"/>
      <c r="B16" s="72"/>
      <c r="C16" s="72"/>
      <c r="D16" s="74"/>
      <c r="E16" s="65"/>
    </row>
    <row r="17" spans="1:7" ht="29.25" customHeight="1" x14ac:dyDescent="0.25">
      <c r="A17" s="70"/>
      <c r="B17" s="73"/>
      <c r="C17" s="73"/>
      <c r="D17" s="75"/>
      <c r="E17" s="66"/>
    </row>
    <row r="18" spans="1:7" ht="15" hidden="1" customHeight="1" x14ac:dyDescent="0.25">
      <c r="A18" s="52">
        <v>3</v>
      </c>
      <c r="B18" s="8" t="s">
        <v>9</v>
      </c>
      <c r="C18" s="9" t="s">
        <v>10</v>
      </c>
      <c r="D18" s="10">
        <v>165690</v>
      </c>
      <c r="E18" s="11"/>
    </row>
    <row r="19" spans="1:7" ht="15" hidden="1" customHeight="1" x14ac:dyDescent="0.25">
      <c r="A19" s="52"/>
      <c r="B19" s="12"/>
      <c r="C19" s="9" t="s">
        <v>11</v>
      </c>
      <c r="D19" s="10">
        <v>1710</v>
      </c>
      <c r="E19" s="11"/>
    </row>
    <row r="20" spans="1:7" ht="15" customHeight="1" x14ac:dyDescent="0.25">
      <c r="A20" s="52">
        <v>1</v>
      </c>
      <c r="B20" s="58" t="s">
        <v>12</v>
      </c>
      <c r="C20" s="9" t="s">
        <v>10</v>
      </c>
      <c r="D20" s="11">
        <f>[1]кальк!$D$131</f>
        <v>22.8</v>
      </c>
      <c r="E20" s="11">
        <f>[1]кальк!$D$133</f>
        <v>27.36</v>
      </c>
    </row>
    <row r="21" spans="1:7" x14ac:dyDescent="0.25">
      <c r="A21" s="52"/>
      <c r="B21" s="60"/>
      <c r="C21" s="9" t="s">
        <v>11</v>
      </c>
      <c r="D21" s="11">
        <f>[1]кальк!$E$131</f>
        <v>0.38</v>
      </c>
      <c r="E21" s="11">
        <f>[1]кальк!$E$133</f>
        <v>0.45600000000000002</v>
      </c>
    </row>
    <row r="22" spans="1:7" x14ac:dyDescent="0.25">
      <c r="A22" s="52">
        <v>2</v>
      </c>
      <c r="B22" s="58" t="s">
        <v>13</v>
      </c>
      <c r="C22" s="9" t="s">
        <v>10</v>
      </c>
      <c r="D22" s="11">
        <f>[1]кальк!$B$131</f>
        <v>22.8</v>
      </c>
      <c r="E22" s="11">
        <f>[1]кальк!$B$133</f>
        <v>27.36</v>
      </c>
      <c r="F22" s="13"/>
      <c r="G22" s="13"/>
    </row>
    <row r="23" spans="1:7" x14ac:dyDescent="0.25">
      <c r="A23" s="52"/>
      <c r="B23" s="60"/>
      <c r="C23" s="9" t="s">
        <v>11</v>
      </c>
      <c r="D23" s="11">
        <f>[1]кальк!$C$131</f>
        <v>0.5</v>
      </c>
      <c r="E23" s="11">
        <f>[1]кальк!$C$133</f>
        <v>0.6</v>
      </c>
      <c r="F23" s="13"/>
      <c r="G23" s="13"/>
    </row>
    <row r="24" spans="1:7" ht="15" customHeight="1" x14ac:dyDescent="0.25">
      <c r="A24" s="52">
        <v>3</v>
      </c>
      <c r="B24" s="58" t="s">
        <v>14</v>
      </c>
      <c r="C24" s="9" t="s">
        <v>10</v>
      </c>
      <c r="D24" s="11">
        <f>[1]кальк!$B$218</f>
        <v>29.16</v>
      </c>
      <c r="E24" s="11">
        <f>[1]кальк!$B$220</f>
        <v>34.992000000000004</v>
      </c>
      <c r="F24" s="13"/>
      <c r="G24" s="13"/>
    </row>
    <row r="25" spans="1:7" ht="13.5" customHeight="1" x14ac:dyDescent="0.25">
      <c r="A25" s="52"/>
      <c r="B25" s="60"/>
      <c r="C25" s="9" t="s">
        <v>11</v>
      </c>
      <c r="D25" s="14">
        <f>[1]кальк!$C$218</f>
        <v>0.72</v>
      </c>
      <c r="E25" s="14">
        <f>[1]кальк!$C$220</f>
        <v>0.86399999999999999</v>
      </c>
      <c r="F25" s="13"/>
      <c r="G25" s="13"/>
    </row>
    <row r="26" spans="1:7" ht="15" customHeight="1" x14ac:dyDescent="0.25">
      <c r="A26" s="52">
        <v>4</v>
      </c>
      <c r="B26" s="53" t="s">
        <v>15</v>
      </c>
      <c r="C26" s="9" t="s">
        <v>10</v>
      </c>
      <c r="D26" s="14">
        <f>[1]кальк!$H$22</f>
        <v>25.61</v>
      </c>
      <c r="E26" s="14">
        <f>[1]кальк!$H$24</f>
        <v>30.731999999999999</v>
      </c>
      <c r="F26" s="13"/>
      <c r="G26" s="13"/>
    </row>
    <row r="27" spans="1:7" ht="15" customHeight="1" x14ac:dyDescent="0.25">
      <c r="A27" s="52"/>
      <c r="B27" s="54"/>
      <c r="C27" s="9" t="s">
        <v>11</v>
      </c>
      <c r="D27" s="14">
        <f>[1]кальк!$I$22</f>
        <v>0.38</v>
      </c>
      <c r="E27" s="14">
        <f>[1]кальк!$I$24</f>
        <v>0.45600000000000002</v>
      </c>
      <c r="F27" s="13"/>
      <c r="G27" s="13"/>
    </row>
    <row r="28" spans="1:7" ht="15" customHeight="1" x14ac:dyDescent="0.25">
      <c r="A28" s="52">
        <v>5</v>
      </c>
      <c r="B28" s="53" t="s">
        <v>16</v>
      </c>
      <c r="C28" s="9" t="s">
        <v>10</v>
      </c>
      <c r="D28" s="14">
        <f>[1]кальк!$F$22</f>
        <v>25.61</v>
      </c>
      <c r="E28" s="14">
        <f>[1]кальк!$F$24</f>
        <v>30.731999999999999</v>
      </c>
      <c r="F28" s="13"/>
      <c r="G28" s="13"/>
    </row>
    <row r="29" spans="1:7" ht="12.75" customHeight="1" x14ac:dyDescent="0.25">
      <c r="A29" s="52"/>
      <c r="B29" s="54"/>
      <c r="C29" s="9" t="s">
        <v>11</v>
      </c>
      <c r="D29" s="14">
        <f>[1]кальк!$G$22</f>
        <v>0.49</v>
      </c>
      <c r="E29" s="14">
        <f>[1]кальк!$G$24</f>
        <v>0.58799999999999997</v>
      </c>
      <c r="F29" s="13"/>
      <c r="G29" s="13"/>
    </row>
    <row r="30" spans="1:7" ht="1.5" hidden="1" customHeight="1" x14ac:dyDescent="0.25">
      <c r="A30" s="15">
        <v>11</v>
      </c>
      <c r="B30" s="16" t="s">
        <v>17</v>
      </c>
      <c r="C30" s="17" t="s">
        <v>10</v>
      </c>
      <c r="D30" s="18"/>
      <c r="E30" s="19"/>
      <c r="F30" s="13"/>
      <c r="G30" s="13"/>
    </row>
    <row r="31" spans="1:7" ht="15" hidden="1" customHeight="1" x14ac:dyDescent="0.25">
      <c r="A31" s="15">
        <v>12</v>
      </c>
      <c r="B31" s="16" t="s">
        <v>18</v>
      </c>
      <c r="C31" s="17" t="s">
        <v>10</v>
      </c>
      <c r="D31" s="18"/>
      <c r="E31" s="19"/>
      <c r="F31" s="13"/>
      <c r="G31" s="13"/>
    </row>
    <row r="32" spans="1:7" ht="29.25" customHeight="1" x14ac:dyDescent="0.25">
      <c r="A32" s="52">
        <v>6</v>
      </c>
      <c r="B32" s="20" t="s">
        <v>19</v>
      </c>
      <c r="C32" s="21"/>
      <c r="D32" s="18"/>
      <c r="E32" s="22"/>
      <c r="F32" s="13"/>
      <c r="G32" s="13"/>
    </row>
    <row r="33" spans="1:7" ht="15.75" customHeight="1" x14ac:dyDescent="0.25">
      <c r="A33" s="52"/>
      <c r="B33" s="23" t="s">
        <v>20</v>
      </c>
      <c r="C33" s="9" t="s">
        <v>10</v>
      </c>
      <c r="D33" s="14">
        <f>[1]кальк!$B$22</f>
        <v>59.94</v>
      </c>
      <c r="E33" s="14">
        <f>[1]кальк!$B$24</f>
        <v>71.927999999999997</v>
      </c>
      <c r="F33" s="13"/>
      <c r="G33" s="13"/>
    </row>
    <row r="34" spans="1:7" ht="17.25" customHeight="1" x14ac:dyDescent="0.25">
      <c r="A34" s="52"/>
      <c r="B34" s="23" t="s">
        <v>21</v>
      </c>
      <c r="C34" s="9" t="s">
        <v>10</v>
      </c>
      <c r="D34" s="14">
        <f>[1]кальк!$C$22</f>
        <v>56.83</v>
      </c>
      <c r="E34" s="14">
        <f>[1]кальк!$C$24</f>
        <v>68.195999999999998</v>
      </c>
      <c r="F34" s="13"/>
      <c r="G34" s="13"/>
    </row>
    <row r="35" spans="1:7" ht="17.25" customHeight="1" x14ac:dyDescent="0.25">
      <c r="A35" s="52"/>
      <c r="B35" s="23" t="s">
        <v>22</v>
      </c>
      <c r="C35" s="9" t="s">
        <v>10</v>
      </c>
      <c r="D35" s="14">
        <f>[1]кальк!$D$22</f>
        <v>55.45</v>
      </c>
      <c r="E35" s="14">
        <f>[1]кальк!$D$24</f>
        <v>66.540000000000006</v>
      </c>
      <c r="F35" s="13"/>
      <c r="G35" s="13"/>
    </row>
    <row r="36" spans="1:7" ht="15.75" customHeight="1" x14ac:dyDescent="0.25">
      <c r="A36" s="52"/>
      <c r="B36" s="23" t="s">
        <v>23</v>
      </c>
      <c r="C36" s="9" t="s">
        <v>10</v>
      </c>
      <c r="D36" s="14">
        <f>[1]кальк!$E$22</f>
        <v>40.950000000000003</v>
      </c>
      <c r="E36" s="14">
        <f>[1]кальк!$E$24</f>
        <v>49.14</v>
      </c>
      <c r="F36" s="13"/>
      <c r="G36" s="13"/>
    </row>
    <row r="37" spans="1:7" x14ac:dyDescent="0.25">
      <c r="A37" s="52">
        <v>7</v>
      </c>
      <c r="B37" s="58" t="s">
        <v>24</v>
      </c>
      <c r="C37" s="24" t="s">
        <v>25</v>
      </c>
      <c r="D37" s="11">
        <f>[1]кальк!$F$188</f>
        <v>29.25</v>
      </c>
      <c r="E37" s="11">
        <f>[1]кальк!$F$190</f>
        <v>35.1</v>
      </c>
      <c r="F37" s="13"/>
      <c r="G37" s="13"/>
    </row>
    <row r="38" spans="1:7" x14ac:dyDescent="0.25">
      <c r="A38" s="52"/>
      <c r="B38" s="60"/>
      <c r="C38" s="24" t="s">
        <v>26</v>
      </c>
      <c r="D38" s="11">
        <f>[1]кальк!$G$188</f>
        <v>0.72</v>
      </c>
      <c r="E38" s="11">
        <f>[1]кальк!$G$190</f>
        <v>0.86399999999999999</v>
      </c>
      <c r="F38" s="13"/>
      <c r="G38" s="13"/>
    </row>
    <row r="39" spans="1:7" ht="15" customHeight="1" x14ac:dyDescent="0.25">
      <c r="A39" s="52">
        <v>8</v>
      </c>
      <c r="B39" s="58" t="s">
        <v>27</v>
      </c>
      <c r="C39" s="24" t="s">
        <v>25</v>
      </c>
      <c r="D39" s="11">
        <f>[1]кальк!$B$105</f>
        <v>77.11</v>
      </c>
      <c r="E39" s="11">
        <f>[1]кальк!$B$107</f>
        <v>92.531999999999996</v>
      </c>
      <c r="F39" s="13"/>
      <c r="G39" s="13"/>
    </row>
    <row r="40" spans="1:7" x14ac:dyDescent="0.25">
      <c r="A40" s="52"/>
      <c r="B40" s="59"/>
      <c r="C40" s="24" t="s">
        <v>26</v>
      </c>
      <c r="D40" s="11">
        <f>[1]кальк!$C$105</f>
        <v>0.86</v>
      </c>
      <c r="E40" s="11">
        <f>[1]кальк!$C$107</f>
        <v>1.032</v>
      </c>
      <c r="F40" s="13"/>
      <c r="G40" s="13"/>
    </row>
    <row r="41" spans="1:7" x14ac:dyDescent="0.25">
      <c r="A41" s="52"/>
      <c r="B41" s="60"/>
      <c r="C41" s="24" t="s">
        <v>28</v>
      </c>
      <c r="D41" s="11">
        <f>[1]кальк!$D$105</f>
        <v>43.81</v>
      </c>
      <c r="E41" s="11">
        <f>[1]кальк!$D$107</f>
        <v>52.572000000000003</v>
      </c>
      <c r="F41" s="13"/>
      <c r="G41" s="13"/>
    </row>
    <row r="42" spans="1:7" ht="17.25" customHeight="1" x14ac:dyDescent="0.25">
      <c r="A42" s="15">
        <v>9</v>
      </c>
      <c r="B42" s="25" t="s">
        <v>29</v>
      </c>
      <c r="C42" s="9" t="s">
        <v>30</v>
      </c>
      <c r="D42" s="14">
        <f>[1]кальк!$J$50</f>
        <v>45.19</v>
      </c>
      <c r="E42" s="14">
        <f>[1]кальк!$J$52</f>
        <v>54.227999999999994</v>
      </c>
    </row>
    <row r="43" spans="1:7" ht="16.5" customHeight="1" x14ac:dyDescent="0.25">
      <c r="A43" s="15">
        <v>10</v>
      </c>
      <c r="B43" s="25" t="s">
        <v>31</v>
      </c>
      <c r="C43" s="9" t="s">
        <v>30</v>
      </c>
      <c r="D43" s="19">
        <f>[1]кальк!$K$50</f>
        <v>23.23</v>
      </c>
      <c r="E43" s="19">
        <f>[1]кальк!$K$52</f>
        <v>27.876000000000001</v>
      </c>
    </row>
    <row r="44" spans="1:7" ht="30" x14ac:dyDescent="0.25">
      <c r="A44" s="52">
        <v>11</v>
      </c>
      <c r="B44" s="25" t="s">
        <v>32</v>
      </c>
      <c r="C44" s="21"/>
      <c r="D44" s="18"/>
      <c r="E44" s="22"/>
    </row>
    <row r="45" spans="1:7" x14ac:dyDescent="0.25">
      <c r="A45" s="52"/>
      <c r="B45" s="26" t="s">
        <v>33</v>
      </c>
      <c r="C45" s="9" t="s">
        <v>25</v>
      </c>
      <c r="D45" s="14">
        <f>[1]кальк!$D$50</f>
        <v>57.58</v>
      </c>
      <c r="E45" s="14">
        <f>[1]кальк!$D$52</f>
        <v>69.096000000000004</v>
      </c>
    </row>
    <row r="46" spans="1:7" ht="14.25" hidden="1" customHeight="1" x14ac:dyDescent="0.25">
      <c r="A46" s="52"/>
      <c r="B46" s="26" t="s">
        <v>22</v>
      </c>
      <c r="C46" s="9" t="s">
        <v>25</v>
      </c>
      <c r="D46" s="14">
        <f>[2]кальк!$E$50</f>
        <v>56.82</v>
      </c>
      <c r="E46" s="14">
        <f>[2]кальк!$E$52</f>
        <v>68.183999999999997</v>
      </c>
    </row>
    <row r="47" spans="1:7" ht="1.5" hidden="1" customHeight="1" x14ac:dyDescent="0.25">
      <c r="A47" s="52"/>
      <c r="B47" s="26" t="s">
        <v>34</v>
      </c>
      <c r="C47" s="9" t="s">
        <v>25</v>
      </c>
      <c r="D47" s="14">
        <f>[2]кальк!$B$76</f>
        <v>52.46</v>
      </c>
      <c r="E47" s="14">
        <f>[2]кальк!$B$78</f>
        <v>62.951999999999998</v>
      </c>
    </row>
    <row r="48" spans="1:7" ht="15" customHeight="1" x14ac:dyDescent="0.25">
      <c r="A48" s="52"/>
      <c r="B48" s="23" t="s">
        <v>23</v>
      </c>
      <c r="C48" s="9" t="s">
        <v>25</v>
      </c>
      <c r="D48" s="19">
        <f>[1]кальк!$J$188</f>
        <v>30.11</v>
      </c>
      <c r="E48" s="19">
        <f>[1]кальк!$J$190</f>
        <v>36.131999999999998</v>
      </c>
    </row>
    <row r="49" spans="1:5" ht="15.75" customHeight="1" x14ac:dyDescent="0.25">
      <c r="A49" s="42">
        <v>12</v>
      </c>
      <c r="B49" s="58" t="s">
        <v>35</v>
      </c>
      <c r="C49" s="9" t="s">
        <v>25</v>
      </c>
      <c r="D49" s="11">
        <f>[1]кальк!$B$50</f>
        <v>21.13</v>
      </c>
      <c r="E49" s="11">
        <f>[1]кальк!$B$52</f>
        <v>25.355999999999998</v>
      </c>
    </row>
    <row r="50" spans="1:5" x14ac:dyDescent="0.25">
      <c r="A50" s="63"/>
      <c r="B50" s="60"/>
      <c r="C50" s="9" t="s">
        <v>26</v>
      </c>
      <c r="D50" s="11">
        <f>[1]кальк!$C$50</f>
        <v>0.34</v>
      </c>
      <c r="E50" s="11">
        <f>[1]кальк!$C$52</f>
        <v>0.40800000000000003</v>
      </c>
    </row>
    <row r="51" spans="1:5" ht="14.25" customHeight="1" x14ac:dyDescent="0.25">
      <c r="A51" s="42">
        <v>13</v>
      </c>
      <c r="B51" s="58" t="s">
        <v>36</v>
      </c>
      <c r="C51" s="9" t="s">
        <v>25</v>
      </c>
      <c r="D51" s="27">
        <f>[1]кальк!$J$22</f>
        <v>26.78</v>
      </c>
      <c r="E51" s="27">
        <f>[1]кальк!$J$24</f>
        <v>32.136000000000003</v>
      </c>
    </row>
    <row r="52" spans="1:5" ht="12.75" customHeight="1" x14ac:dyDescent="0.25">
      <c r="A52" s="63"/>
      <c r="B52" s="60"/>
      <c r="C52" s="9" t="s">
        <v>26</v>
      </c>
      <c r="D52" s="11">
        <f>[1]кальк!$K$22</f>
        <v>0.77</v>
      </c>
      <c r="E52" s="11">
        <f>[1]кальк!$K$24</f>
        <v>0.92400000000000004</v>
      </c>
    </row>
    <row r="53" spans="1:5" ht="12.75" customHeight="1" x14ac:dyDescent="0.25">
      <c r="A53" s="42">
        <v>14</v>
      </c>
      <c r="B53" s="58" t="s">
        <v>37</v>
      </c>
      <c r="C53" s="9" t="s">
        <v>25</v>
      </c>
      <c r="D53" s="27">
        <f>[1]кальк!$I$105</f>
        <v>26.78</v>
      </c>
      <c r="E53" s="27">
        <f>[1]кальк!$I$107</f>
        <v>32.136000000000003</v>
      </c>
    </row>
    <row r="54" spans="1:5" ht="15" customHeight="1" x14ac:dyDescent="0.25">
      <c r="A54" s="42"/>
      <c r="B54" s="60"/>
      <c r="C54" s="9" t="s">
        <v>26</v>
      </c>
      <c r="D54" s="11">
        <f>[1]кальк!$J$105</f>
        <v>0.69</v>
      </c>
      <c r="E54" s="11">
        <f>[1]кальк!$J$107</f>
        <v>0.82799999999999996</v>
      </c>
    </row>
    <row r="55" spans="1:5" ht="13.5" customHeight="1" x14ac:dyDescent="0.25">
      <c r="A55" s="42">
        <v>15</v>
      </c>
      <c r="B55" s="58" t="s">
        <v>38</v>
      </c>
      <c r="C55" s="9" t="s">
        <v>25</v>
      </c>
      <c r="D55" s="11">
        <f>[1]кальк!$B$188</f>
        <v>22.6</v>
      </c>
      <c r="E55" s="11">
        <f>[1]кальк!$B$190</f>
        <v>27.12</v>
      </c>
    </row>
    <row r="56" spans="1:5" ht="15.75" customHeight="1" x14ac:dyDescent="0.25">
      <c r="A56" s="42"/>
      <c r="B56" s="60"/>
      <c r="C56" s="9" t="s">
        <v>26</v>
      </c>
      <c r="D56" s="11">
        <f>[1]кальк!$C$188</f>
        <v>0.76</v>
      </c>
      <c r="E56" s="11">
        <f>[1]кальк!$C$190</f>
        <v>0.91200000000000003</v>
      </c>
    </row>
    <row r="57" spans="1:5" ht="15.75" customHeight="1" x14ac:dyDescent="0.25">
      <c r="A57" s="42">
        <v>16</v>
      </c>
      <c r="B57" s="28" t="s">
        <v>39</v>
      </c>
      <c r="C57" s="29"/>
      <c r="D57" s="30"/>
      <c r="E57" s="31"/>
    </row>
    <row r="58" spans="1:5" ht="15.75" customHeight="1" x14ac:dyDescent="0.25">
      <c r="A58" s="42"/>
      <c r="B58" s="23" t="s">
        <v>20</v>
      </c>
      <c r="C58" s="9" t="s">
        <v>10</v>
      </c>
      <c r="D58" s="14">
        <f>[1]кальк!$H$131</f>
        <v>68.2</v>
      </c>
      <c r="E58" s="14">
        <f>[1]кальк!$H$133</f>
        <v>81.84</v>
      </c>
    </row>
    <row r="59" spans="1:5" ht="16.5" customHeight="1" x14ac:dyDescent="0.25">
      <c r="A59" s="42"/>
      <c r="B59" s="23" t="s">
        <v>21</v>
      </c>
      <c r="C59" s="9" t="s">
        <v>10</v>
      </c>
      <c r="D59" s="14">
        <f>[1]кальк!$I$131</f>
        <v>62.16</v>
      </c>
      <c r="E59" s="14">
        <f>[1]кальк!$I$133</f>
        <v>74.591999999999999</v>
      </c>
    </row>
    <row r="60" spans="1:5" ht="18" customHeight="1" x14ac:dyDescent="0.25">
      <c r="A60" s="42"/>
      <c r="B60" s="23" t="s">
        <v>22</v>
      </c>
      <c r="C60" s="9" t="s">
        <v>10</v>
      </c>
      <c r="D60" s="14">
        <f>[1]кальк!$J$131</f>
        <v>59.48</v>
      </c>
      <c r="E60" s="14">
        <f>[1]кальк!$J$133</f>
        <v>71.376000000000005</v>
      </c>
    </row>
    <row r="61" spans="1:5" ht="17.25" customHeight="1" x14ac:dyDescent="0.25">
      <c r="A61" s="42"/>
      <c r="B61" s="23" t="s">
        <v>23</v>
      </c>
      <c r="C61" s="9" t="s">
        <v>10</v>
      </c>
      <c r="D61" s="14">
        <f>[1]кальк!$K$131</f>
        <v>32.61</v>
      </c>
      <c r="E61" s="14">
        <f>[1]кальк!$K$133</f>
        <v>39.131999999999998</v>
      </c>
    </row>
    <row r="62" spans="1:5" ht="15.75" customHeight="1" x14ac:dyDescent="0.25">
      <c r="A62" s="61">
        <v>17</v>
      </c>
      <c r="B62" s="58" t="s">
        <v>40</v>
      </c>
      <c r="C62" s="9" t="s">
        <v>25</v>
      </c>
      <c r="D62" s="27">
        <f>[1]кальк!$K$188</f>
        <v>23.5</v>
      </c>
      <c r="E62" s="27">
        <f>[1]кальк!$K$190</f>
        <v>28.2</v>
      </c>
    </row>
    <row r="63" spans="1:5" ht="15" customHeight="1" x14ac:dyDescent="0.25">
      <c r="A63" s="62"/>
      <c r="B63" s="60"/>
      <c r="C63" s="9" t="s">
        <v>26</v>
      </c>
      <c r="D63" s="11">
        <f>[1]кальк!$L$188</f>
        <v>0.67</v>
      </c>
      <c r="E63" s="11">
        <f>[1]кальк!$L$190</f>
        <v>0.80400000000000005</v>
      </c>
    </row>
    <row r="64" spans="1:5" ht="13.5" customHeight="1" x14ac:dyDescent="0.25">
      <c r="A64" s="42">
        <v>18</v>
      </c>
      <c r="B64" s="58" t="s">
        <v>41</v>
      </c>
      <c r="C64" s="9" t="s">
        <v>25</v>
      </c>
      <c r="D64" s="27">
        <f>[1]кальк!$D$188</f>
        <v>23.5</v>
      </c>
      <c r="E64" s="27">
        <f>[1]кальк!$D$190</f>
        <v>28.2</v>
      </c>
    </row>
    <row r="65" spans="1:5" ht="15.75" customHeight="1" x14ac:dyDescent="0.25">
      <c r="A65" s="42"/>
      <c r="B65" s="60"/>
      <c r="C65" s="9" t="s">
        <v>26</v>
      </c>
      <c r="D65" s="11">
        <f>[1]кальк!$E$188</f>
        <v>0.45</v>
      </c>
      <c r="E65" s="11">
        <f>[1]кальк!$E$190</f>
        <v>0.54</v>
      </c>
    </row>
    <row r="66" spans="1:5" ht="17.25" customHeight="1" x14ac:dyDescent="0.25">
      <c r="A66" s="42">
        <v>19</v>
      </c>
      <c r="B66" s="28" t="s">
        <v>42</v>
      </c>
      <c r="C66" s="29"/>
      <c r="D66" s="30"/>
      <c r="E66" s="31"/>
    </row>
    <row r="67" spans="1:5" ht="16.5" customHeight="1" x14ac:dyDescent="0.25">
      <c r="A67" s="42"/>
      <c r="B67" s="23" t="s">
        <v>20</v>
      </c>
      <c r="C67" s="9" t="s">
        <v>10</v>
      </c>
      <c r="D67" s="14">
        <f>[1]кальк!$B$158</f>
        <v>67.13</v>
      </c>
      <c r="E67" s="14">
        <f>[1]кальк!$B$160</f>
        <v>80.555999999999997</v>
      </c>
    </row>
    <row r="68" spans="1:5" ht="16.5" customHeight="1" x14ac:dyDescent="0.25">
      <c r="A68" s="42"/>
      <c r="B68" s="23" t="s">
        <v>21</v>
      </c>
      <c r="C68" s="9" t="s">
        <v>10</v>
      </c>
      <c r="D68" s="14">
        <f>[1]кальк!$C$158</f>
        <v>61.72</v>
      </c>
      <c r="E68" s="14">
        <f>[1]кальк!$C$160</f>
        <v>74.063999999999993</v>
      </c>
    </row>
    <row r="69" spans="1:5" ht="15" customHeight="1" x14ac:dyDescent="0.25">
      <c r="A69" s="42"/>
      <c r="B69" s="23" t="s">
        <v>22</v>
      </c>
      <c r="C69" s="9" t="s">
        <v>10</v>
      </c>
      <c r="D69" s="14">
        <f>[1]кальк!$D$158</f>
        <v>59.32</v>
      </c>
      <c r="E69" s="14">
        <f>[1]кальк!$D$160</f>
        <v>71.183999999999997</v>
      </c>
    </row>
    <row r="70" spans="1:5" ht="15" customHeight="1" x14ac:dyDescent="0.25">
      <c r="A70" s="42"/>
      <c r="B70" s="23" t="s">
        <v>23</v>
      </c>
      <c r="C70" s="9" t="s">
        <v>10</v>
      </c>
      <c r="D70" s="14">
        <f>[1]кальк!$E$158</f>
        <v>30.67</v>
      </c>
      <c r="E70" s="14">
        <f>[1]кальк!$E$160</f>
        <v>36.804000000000002</v>
      </c>
    </row>
    <row r="71" spans="1:5" ht="15" customHeight="1" x14ac:dyDescent="0.25">
      <c r="A71" s="52">
        <v>20</v>
      </c>
      <c r="B71" s="58" t="s">
        <v>43</v>
      </c>
      <c r="C71" s="9" t="s">
        <v>25</v>
      </c>
      <c r="D71" s="27">
        <f>[1]кальк!$F$131</f>
        <v>27.98</v>
      </c>
      <c r="E71" s="27">
        <f>[1]кальк!$F$133</f>
        <v>33.576000000000001</v>
      </c>
    </row>
    <row r="72" spans="1:5" ht="15" customHeight="1" x14ac:dyDescent="0.25">
      <c r="A72" s="42"/>
      <c r="B72" s="60"/>
      <c r="C72" s="9" t="s">
        <v>26</v>
      </c>
      <c r="D72" s="11">
        <f>[1]кальк!$G$131</f>
        <v>1.03</v>
      </c>
      <c r="E72" s="11">
        <f>[1]кальк!$G$133</f>
        <v>1.236</v>
      </c>
    </row>
    <row r="73" spans="1:5" ht="15" customHeight="1" x14ac:dyDescent="0.25">
      <c r="A73" s="52">
        <v>21</v>
      </c>
      <c r="B73" s="53" t="s">
        <v>44</v>
      </c>
      <c r="C73" s="9" t="s">
        <v>25</v>
      </c>
      <c r="D73" s="27">
        <f>[1]кальк!$I$158</f>
        <v>51.13</v>
      </c>
      <c r="E73" s="27">
        <f>[1]кальк!$I$160</f>
        <v>61.356000000000002</v>
      </c>
    </row>
    <row r="74" spans="1:5" ht="15" customHeight="1" x14ac:dyDescent="0.25">
      <c r="A74" s="52"/>
      <c r="B74" s="54"/>
      <c r="C74" s="9" t="s">
        <v>26</v>
      </c>
      <c r="D74" s="27">
        <f>[1]кальк!$J$158</f>
        <v>0.67</v>
      </c>
      <c r="E74" s="27">
        <f>[1]кальк!$J$160</f>
        <v>0.80400000000000005</v>
      </c>
    </row>
    <row r="75" spans="1:5" ht="15" customHeight="1" x14ac:dyDescent="0.25">
      <c r="A75" s="52">
        <v>22</v>
      </c>
      <c r="B75" s="53" t="s">
        <v>45</v>
      </c>
      <c r="C75" s="9" t="s">
        <v>25</v>
      </c>
      <c r="D75" s="11">
        <f>[1]кальк!$E$105</f>
        <v>26.08</v>
      </c>
      <c r="E75" s="11">
        <f>[1]кальк!$E$107</f>
        <v>31.295999999999999</v>
      </c>
    </row>
    <row r="76" spans="1:5" ht="15" customHeight="1" x14ac:dyDescent="0.25">
      <c r="A76" s="52"/>
      <c r="B76" s="54"/>
      <c r="C76" s="9" t="s">
        <v>26</v>
      </c>
      <c r="D76" s="11">
        <f>[1]кальк!$F$105</f>
        <v>0.59</v>
      </c>
      <c r="E76" s="11">
        <f>[1]кальк!$F$107</f>
        <v>0.70799999999999996</v>
      </c>
    </row>
    <row r="77" spans="1:5" ht="15" customHeight="1" x14ac:dyDescent="0.25">
      <c r="A77" s="52">
        <v>23</v>
      </c>
      <c r="B77" s="53" t="s">
        <v>46</v>
      </c>
      <c r="C77" s="9" t="s">
        <v>25</v>
      </c>
      <c r="D77" s="11">
        <f>[1]кальк!$G$105</f>
        <v>26.08</v>
      </c>
      <c r="E77" s="11">
        <f>[1]кальк!$G$107</f>
        <v>31.295999999999999</v>
      </c>
    </row>
    <row r="78" spans="1:5" ht="12.75" customHeight="1" x14ac:dyDescent="0.25">
      <c r="A78" s="52"/>
      <c r="B78" s="54"/>
      <c r="C78" s="9" t="s">
        <v>26</v>
      </c>
      <c r="D78" s="11">
        <f>[1]кальк!$H$105</f>
        <v>0.36</v>
      </c>
      <c r="E78" s="11">
        <f>[1]кальк!$H$107</f>
        <v>0.432</v>
      </c>
    </row>
    <row r="79" spans="1:5" ht="15" hidden="1" customHeight="1" x14ac:dyDescent="0.25">
      <c r="A79" s="32"/>
      <c r="B79" s="33"/>
      <c r="C79" s="9"/>
      <c r="D79" s="11"/>
      <c r="E79" s="11"/>
    </row>
    <row r="80" spans="1:5" ht="15" customHeight="1" x14ac:dyDescent="0.25">
      <c r="A80" s="55">
        <v>24</v>
      </c>
      <c r="B80" s="58" t="s">
        <v>47</v>
      </c>
      <c r="C80" s="24" t="s">
        <v>25</v>
      </c>
      <c r="D80" s="11">
        <f>[1]кальк!$F$158</f>
        <v>62.49</v>
      </c>
      <c r="E80" s="11">
        <f>[1]кальк!$F$160</f>
        <v>74.988</v>
      </c>
    </row>
    <row r="81" spans="1:5" ht="15" customHeight="1" x14ac:dyDescent="0.25">
      <c r="A81" s="56"/>
      <c r="B81" s="59"/>
      <c r="C81" s="24" t="s">
        <v>26</v>
      </c>
      <c r="D81" s="11">
        <f>[1]кальк!$G$158</f>
        <v>0.83</v>
      </c>
      <c r="E81" s="11">
        <f>[1]кальк!$G$160</f>
        <v>0.996</v>
      </c>
    </row>
    <row r="82" spans="1:5" x14ac:dyDescent="0.25">
      <c r="A82" s="57"/>
      <c r="B82" s="60"/>
      <c r="C82" s="24" t="s">
        <v>28</v>
      </c>
      <c r="D82" s="11">
        <f>[1]кальк!$H$158</f>
        <v>25.25</v>
      </c>
      <c r="E82" s="11">
        <f>[1]кальк!$H$160</f>
        <v>30.3</v>
      </c>
    </row>
    <row r="83" spans="1:5" ht="15" customHeight="1" x14ac:dyDescent="0.25">
      <c r="A83" s="52">
        <v>25</v>
      </c>
      <c r="B83" s="53" t="s">
        <v>48</v>
      </c>
      <c r="C83" s="24" t="s">
        <v>25</v>
      </c>
      <c r="D83" s="11">
        <f>[1]кальк!$H$188</f>
        <v>23.1</v>
      </c>
      <c r="E83" s="11">
        <f>[1]кальк!$H$190</f>
        <v>27.720000000000002</v>
      </c>
    </row>
    <row r="84" spans="1:5" ht="15" customHeight="1" x14ac:dyDescent="0.25">
      <c r="A84" s="52"/>
      <c r="B84" s="54"/>
      <c r="C84" s="24" t="s">
        <v>26</v>
      </c>
      <c r="D84" s="11">
        <f>[1]кальк!$I$188</f>
        <v>0.28999999999999998</v>
      </c>
      <c r="E84" s="11">
        <f>[1]кальк!$I$190</f>
        <v>0.34799999999999998</v>
      </c>
    </row>
    <row r="85" spans="1:5" ht="15" customHeight="1" x14ac:dyDescent="0.25">
      <c r="A85" s="52">
        <v>26</v>
      </c>
      <c r="B85" s="28" t="s">
        <v>49</v>
      </c>
      <c r="C85" s="29"/>
      <c r="D85" s="30"/>
      <c r="E85" s="31"/>
    </row>
    <row r="86" spans="1:5" ht="15" customHeight="1" x14ac:dyDescent="0.25">
      <c r="A86" s="42"/>
      <c r="B86" s="23" t="s">
        <v>20</v>
      </c>
      <c r="C86" s="9" t="s">
        <v>10</v>
      </c>
      <c r="D86" s="14">
        <f>[1]кальк!$F$50</f>
        <v>70.42</v>
      </c>
      <c r="E86" s="14">
        <f>[1]кальк!$F$52</f>
        <v>84.504000000000005</v>
      </c>
    </row>
    <row r="87" spans="1:5" ht="15" customHeight="1" x14ac:dyDescent="0.25">
      <c r="A87" s="42"/>
      <c r="B87" s="23" t="s">
        <v>21</v>
      </c>
      <c r="C87" s="9" t="s">
        <v>10</v>
      </c>
      <c r="D87" s="14">
        <f>[1]кальк!$G$50</f>
        <v>61.19</v>
      </c>
      <c r="E87" s="14">
        <f>[1]кальк!$G$52</f>
        <v>73.427999999999997</v>
      </c>
    </row>
    <row r="88" spans="1:5" ht="15" customHeight="1" x14ac:dyDescent="0.25">
      <c r="A88" s="42"/>
      <c r="B88" s="23" t="s">
        <v>22</v>
      </c>
      <c r="C88" s="9" t="s">
        <v>10</v>
      </c>
      <c r="D88" s="14">
        <f>[1]кальк!$H$50</f>
        <v>52.77</v>
      </c>
      <c r="E88" s="14">
        <f>[1]кальк!$H$52</f>
        <v>63.324000000000005</v>
      </c>
    </row>
    <row r="89" spans="1:5" ht="15" customHeight="1" x14ac:dyDescent="0.25">
      <c r="A89" s="42"/>
      <c r="B89" s="23" t="s">
        <v>23</v>
      </c>
      <c r="C89" s="9" t="s">
        <v>10</v>
      </c>
      <c r="D89" s="14">
        <f>[1]кальк!$I$50</f>
        <v>32.68</v>
      </c>
      <c r="E89" s="14">
        <f>[1]кальк!$I$52</f>
        <v>39.216000000000001</v>
      </c>
    </row>
    <row r="90" spans="1:5" ht="15" customHeight="1" x14ac:dyDescent="0.25">
      <c r="A90" s="42">
        <v>27</v>
      </c>
      <c r="B90" s="58" t="s">
        <v>50</v>
      </c>
      <c r="C90" s="9" t="s">
        <v>25</v>
      </c>
      <c r="D90" s="14">
        <f>[1]кальк!$D$76</f>
        <v>58.19</v>
      </c>
      <c r="E90" s="14">
        <f>[1]кальк!$D$78</f>
        <v>69.828000000000003</v>
      </c>
    </row>
    <row r="91" spans="1:5" ht="15" customHeight="1" x14ac:dyDescent="0.25">
      <c r="A91" s="42"/>
      <c r="B91" s="59"/>
      <c r="C91" s="9" t="s">
        <v>26</v>
      </c>
      <c r="D91" s="14">
        <f>[1]кальк!$E$76</f>
        <v>1.26</v>
      </c>
      <c r="E91" s="14">
        <f>[1]кальк!$E$78</f>
        <v>1.512</v>
      </c>
    </row>
    <row r="92" spans="1:5" ht="15.75" customHeight="1" x14ac:dyDescent="0.25">
      <c r="A92" s="42"/>
      <c r="B92" s="60"/>
      <c r="C92" s="9" t="s">
        <v>30</v>
      </c>
      <c r="D92" s="14">
        <f>[1]кальк!$F$76</f>
        <v>21.5</v>
      </c>
      <c r="E92" s="14">
        <f>[1]кальк!$F$78</f>
        <v>25.8</v>
      </c>
    </row>
    <row r="93" spans="1:5" ht="15.75" customHeight="1" x14ac:dyDescent="0.25">
      <c r="A93" s="42">
        <v>28</v>
      </c>
      <c r="B93" s="50" t="s">
        <v>51</v>
      </c>
      <c r="C93" s="24" t="s">
        <v>25</v>
      </c>
      <c r="D93" s="14">
        <f>[3]кальк!$B$22</f>
        <v>44.057139754021421</v>
      </c>
      <c r="E93" s="14">
        <f>[3]кальк!$B$24</f>
        <v>52.868567704825708</v>
      </c>
    </row>
    <row r="94" spans="1:5" ht="15" customHeight="1" x14ac:dyDescent="0.25">
      <c r="A94" s="46"/>
      <c r="B94" s="51"/>
      <c r="C94" s="24" t="s">
        <v>26</v>
      </c>
      <c r="D94" s="14">
        <f>[3]кальк!$C$22</f>
        <v>0.38415750410275495</v>
      </c>
      <c r="E94" s="14">
        <f>[3]кальк!$C$24</f>
        <v>0.46098900492330597</v>
      </c>
    </row>
    <row r="95" spans="1:5" ht="15" customHeight="1" x14ac:dyDescent="0.25">
      <c r="A95" s="42">
        <v>29</v>
      </c>
      <c r="B95" s="43" t="s">
        <v>52</v>
      </c>
      <c r="C95" s="24" t="s">
        <v>25</v>
      </c>
      <c r="D95" s="11">
        <f>[4]кальк!$B$21</f>
        <v>80.91</v>
      </c>
      <c r="E95" s="11">
        <f t="shared" ref="E95:E103" si="0">D95*1.2</f>
        <v>97.091999999999999</v>
      </c>
    </row>
    <row r="96" spans="1:5" ht="15" customHeight="1" x14ac:dyDescent="0.25">
      <c r="A96" s="42"/>
      <c r="B96" s="44"/>
      <c r="C96" s="24" t="s">
        <v>26</v>
      </c>
      <c r="D96" s="11">
        <f>[4]кальк!$C$21</f>
        <v>1.1200000000000001</v>
      </c>
      <c r="E96" s="11">
        <f t="shared" si="0"/>
        <v>1.3440000000000001</v>
      </c>
    </row>
    <row r="97" spans="1:5" ht="15" customHeight="1" x14ac:dyDescent="0.25">
      <c r="A97" s="42"/>
      <c r="B97" s="45"/>
      <c r="C97" s="24" t="s">
        <v>28</v>
      </c>
      <c r="D97" s="11">
        <f>[4]кальк!$D$21</f>
        <v>46.1</v>
      </c>
      <c r="E97" s="11">
        <f t="shared" si="0"/>
        <v>55.32</v>
      </c>
    </row>
    <row r="98" spans="1:5" ht="15" customHeight="1" x14ac:dyDescent="0.25">
      <c r="A98" s="42">
        <v>30</v>
      </c>
      <c r="B98" s="47" t="s">
        <v>53</v>
      </c>
      <c r="C98" s="24" t="s">
        <v>25</v>
      </c>
      <c r="D98" s="11">
        <f>[4]кальк!$E$21</f>
        <v>28.09</v>
      </c>
      <c r="E98" s="11">
        <f t="shared" si="0"/>
        <v>33.707999999999998</v>
      </c>
    </row>
    <row r="99" spans="1:5" ht="15" customHeight="1" x14ac:dyDescent="0.25">
      <c r="A99" s="46"/>
      <c r="B99" s="48"/>
      <c r="C99" s="24" t="s">
        <v>26</v>
      </c>
      <c r="D99" s="11">
        <f>[4]кальк!$F$21</f>
        <v>0.57999999999999996</v>
      </c>
      <c r="E99" s="11">
        <f t="shared" si="0"/>
        <v>0.69599999999999995</v>
      </c>
    </row>
    <row r="100" spans="1:5" ht="15" customHeight="1" x14ac:dyDescent="0.25">
      <c r="A100" s="42">
        <v>31</v>
      </c>
      <c r="B100" s="47" t="s">
        <v>57</v>
      </c>
      <c r="C100" s="24" t="s">
        <v>25</v>
      </c>
      <c r="D100" s="11">
        <f>[5]кальк!$B$22</f>
        <v>31.35</v>
      </c>
      <c r="E100" s="11">
        <f t="shared" si="0"/>
        <v>37.619999999999997</v>
      </c>
    </row>
    <row r="101" spans="1:5" ht="15" customHeight="1" x14ac:dyDescent="0.25">
      <c r="A101" s="46"/>
      <c r="B101" s="48"/>
      <c r="C101" s="24" t="s">
        <v>26</v>
      </c>
      <c r="D101" s="11">
        <f>[5]кальк!$C$22</f>
        <v>0.55000000000000004</v>
      </c>
      <c r="E101" s="11">
        <f t="shared" si="0"/>
        <v>0.66</v>
      </c>
    </row>
    <row r="102" spans="1:5" ht="15" customHeight="1" x14ac:dyDescent="0.25">
      <c r="A102" s="42">
        <v>32</v>
      </c>
      <c r="B102" s="47" t="s">
        <v>60</v>
      </c>
      <c r="C102" s="24" t="s">
        <v>25</v>
      </c>
      <c r="D102" s="11">
        <f>[6]кальк!$B$22</f>
        <v>45.57</v>
      </c>
      <c r="E102" s="11">
        <f>D102*1.2</f>
        <v>54.683999999999997</v>
      </c>
    </row>
    <row r="103" spans="1:5" ht="15" customHeight="1" x14ac:dyDescent="0.25">
      <c r="A103" s="46"/>
      <c r="B103" s="48"/>
      <c r="C103" s="24" t="s">
        <v>26</v>
      </c>
      <c r="D103" s="11">
        <f>[6]кальк!$C$22</f>
        <v>0.56000000000000005</v>
      </c>
      <c r="E103" s="11">
        <f>D103*1.2</f>
        <v>0.67200000000000004</v>
      </c>
    </row>
    <row r="104" spans="1:5" ht="15" customHeight="1" x14ac:dyDescent="0.25">
      <c r="A104" s="34"/>
      <c r="B104" s="35"/>
      <c r="C104" s="36"/>
      <c r="D104" s="37"/>
      <c r="E104" s="37"/>
    </row>
    <row r="105" spans="1:5" ht="18.75" x14ac:dyDescent="0.3">
      <c r="A105" s="38" t="s">
        <v>54</v>
      </c>
      <c r="B105" s="39"/>
      <c r="C105" s="38"/>
      <c r="D105" s="49" t="s">
        <v>55</v>
      </c>
      <c r="E105" s="49"/>
    </row>
    <row r="106" spans="1:5" ht="18.75" x14ac:dyDescent="0.3">
      <c r="A106" s="40"/>
      <c r="B106" s="41"/>
      <c r="C106" s="40"/>
      <c r="D106" s="40"/>
      <c r="E106" s="40"/>
    </row>
    <row r="107" spans="1:5" ht="18.75" x14ac:dyDescent="0.3">
      <c r="B107" s="40"/>
    </row>
  </sheetData>
  <mergeCells count="70">
    <mergeCell ref="A9:E9"/>
    <mergeCell ref="A100:A101"/>
    <mergeCell ref="B100:B101"/>
    <mergeCell ref="A1:E1"/>
    <mergeCell ref="A2:E2"/>
    <mergeCell ref="B3:E3"/>
    <mergeCell ref="A4:E4"/>
    <mergeCell ref="C6:E6"/>
    <mergeCell ref="A24:A25"/>
    <mergeCell ref="B24:B25"/>
    <mergeCell ref="A10:E10"/>
    <mergeCell ref="A11:E11"/>
    <mergeCell ref="A15:A17"/>
    <mergeCell ref="B15:B17"/>
    <mergeCell ref="C15:C17"/>
    <mergeCell ref="D15:D17"/>
    <mergeCell ref="E15:E17"/>
    <mergeCell ref="A18:A19"/>
    <mergeCell ref="A20:A21"/>
    <mergeCell ref="B20:B21"/>
    <mergeCell ref="A22:A23"/>
    <mergeCell ref="B22:B23"/>
    <mergeCell ref="A51:A52"/>
    <mergeCell ref="B51:B52"/>
    <mergeCell ref="A26:A27"/>
    <mergeCell ref="B26:B27"/>
    <mergeCell ref="A28:A29"/>
    <mergeCell ref="B28:B29"/>
    <mergeCell ref="A32:A36"/>
    <mergeCell ref="A37:A38"/>
    <mergeCell ref="B37:B38"/>
    <mergeCell ref="A39:A41"/>
    <mergeCell ref="B39:B41"/>
    <mergeCell ref="A44:A48"/>
    <mergeCell ref="A49:A50"/>
    <mergeCell ref="B49:B50"/>
    <mergeCell ref="A73:A74"/>
    <mergeCell ref="B73:B74"/>
    <mergeCell ref="A53:A54"/>
    <mergeCell ref="B53:B54"/>
    <mergeCell ref="A55:A56"/>
    <mergeCell ref="B55:B56"/>
    <mergeCell ref="A57:A61"/>
    <mergeCell ref="A62:A63"/>
    <mergeCell ref="B62:B63"/>
    <mergeCell ref="A64:A65"/>
    <mergeCell ref="B64:B65"/>
    <mergeCell ref="A66:A70"/>
    <mergeCell ref="A71:A72"/>
    <mergeCell ref="B71:B72"/>
    <mergeCell ref="A93:A94"/>
    <mergeCell ref="B93:B94"/>
    <mergeCell ref="A75:A76"/>
    <mergeCell ref="B75:B76"/>
    <mergeCell ref="A77:A78"/>
    <mergeCell ref="B77:B78"/>
    <mergeCell ref="A80:A82"/>
    <mergeCell ref="B80:B82"/>
    <mergeCell ref="A83:A84"/>
    <mergeCell ref="B83:B84"/>
    <mergeCell ref="A85:A89"/>
    <mergeCell ref="A90:A92"/>
    <mergeCell ref="B90:B92"/>
    <mergeCell ref="A95:A97"/>
    <mergeCell ref="B95:B97"/>
    <mergeCell ref="A98:A99"/>
    <mergeCell ref="B98:B99"/>
    <mergeCell ref="D105:E105"/>
    <mergeCell ref="A102:A103"/>
    <mergeCell ref="B102:B103"/>
  </mergeCells>
  <pageMargins left="0.7" right="0.7" top="0.75" bottom="0.75" header="0.3" footer="0.3"/>
  <pageSetup paperSize="9" scale="84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Svetlana</cp:lastModifiedBy>
  <cp:lastPrinted>2025-10-07T05:31:53Z</cp:lastPrinted>
  <dcterms:created xsi:type="dcterms:W3CDTF">2024-02-13T06:40:07Z</dcterms:created>
  <dcterms:modified xsi:type="dcterms:W3CDTF">2025-10-07T06:11:34Z</dcterms:modified>
</cp:coreProperties>
</file>